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120" windowHeight="7260" tabRatio="776" firstSheet="1" activeTab="30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1a'!$B$1:$P$178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5'!$B$1:$Q$65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fullCalcOnLoad="1"/>
</workbook>
</file>

<file path=xl/sharedStrings.xml><?xml version="1.0" encoding="utf-8"?>
<sst xmlns="http://schemas.openxmlformats.org/spreadsheetml/2006/main" count="2839" uniqueCount="375">
  <si>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</si>
  <si>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</si>
  <si>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</si>
  <si>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</si>
  <si>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</si>
  <si>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</si>
  <si>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</si>
  <si>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</si>
  <si>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</si>
  <si>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</si>
  <si>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</si>
  <si>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</si>
  <si>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</si>
  <si>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</si>
  <si>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</si>
  <si>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</si>
  <si>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</si>
  <si>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</si>
  <si>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</si>
  <si>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</si>
  <si>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</si>
  <si>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</si>
  <si>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</si>
  <si>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</si>
  <si>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</si>
  <si>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</si>
  <si>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</si>
  <si>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</si>
  <si>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</si>
  <si>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</si>
  <si>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</si>
  <si>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</si>
  <si>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</si>
  <si>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</si>
  <si>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</si>
  <si>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</si>
  <si>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</si>
  <si>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</si>
  <si>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</si>
  <si>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</si>
  <si>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</si>
  <si>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</si>
  <si>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</si>
  <si>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</si>
  <si>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</si>
  <si>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</si>
  <si>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</si>
  <si>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</si>
  <si>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</si>
  <si>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</si>
  <si>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</si>
  <si>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</si>
  <si>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</si>
  <si>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</si>
  <si>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</si>
  <si>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</si>
  <si>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</si>
  <si>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</si>
  <si>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</si>
  <si>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</si>
  <si>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</si>
  <si>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</si>
  <si>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</si>
  <si>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</si>
  <si>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</si>
  <si>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</si>
  <si>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</si>
  <si>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</si>
  <si>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</si>
  <si>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</si>
  <si>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</si>
  <si>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</si>
  <si>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</si>
  <si>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</si>
  <si>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</si>
  <si>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</si>
  <si>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</si>
  <si>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</si>
  <si>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</si>
  <si>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</si>
  <si>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</si>
  <si>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</si>
  <si>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</si>
  <si>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</si>
  <si>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</si>
  <si>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</si>
  <si>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</si>
  <si>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</si>
  <si>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</si>
  <si>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</si>
  <si>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</si>
  <si>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</si>
  <si>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</si>
  <si>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</si>
  <si>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</si>
  <si>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</si>
  <si>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</si>
  <si>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</si>
  <si>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</si>
  <si>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</si>
  <si>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</si>
  <si>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</si>
  <si>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</si>
  <si>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</si>
  <si>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</si>
  <si>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</si>
  <si>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</si>
  <si>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</si>
  <si>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</si>
  <si>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</si>
  <si>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</si>
  <si>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</si>
  <si>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</si>
  <si>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</si>
  <si>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</si>
  <si>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</si>
  <si>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</si>
  <si>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</si>
  <si>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</si>
  <si>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</si>
  <si>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</si>
  <si>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</si>
  <si>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</si>
  <si>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</si>
  <si>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</si>
  <si>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</si>
  <si>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</si>
  <si>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</si>
  <si>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</si>
  <si>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</si>
  <si>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</si>
  <si>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</si>
  <si>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</si>
  <si>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</si>
  <si>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</si>
  <si>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</si>
  <si>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</si>
  <si>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</si>
  <si>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</si>
  <si>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</si>
  <si>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</si>
  <si>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</si>
  <si>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</si>
  <si>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</si>
  <si>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</si>
  <si>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</si>
  <si>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</si>
  <si>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</si>
  <si>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</si>
  <si>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</si>
  <si>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</si>
  <si>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</si>
  <si>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</si>
  <si>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</si>
  <si>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</si>
  <si>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</si>
  <si>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</si>
  <si>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</si>
  <si>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</si>
  <si>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</si>
  <si>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Operativni plan opšte namjene po mjesecima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</si>
  <si>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</si>
  <si>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</si>
  <si>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</si>
  <si>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</si>
  <si>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</si>
  <si>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</si>
  <si>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</si>
  <si>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</si>
  <si>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</si>
  <si>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</si>
  <si>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</si>
  <si>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</si>
  <si>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</si>
  <si>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</si>
  <si>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</si>
  <si>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</si>
  <si>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</si>
  <si>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</si>
  <si>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Ukupno raspoređeno na opšte namjene za period januar-juni 2021. godine po Odlukama VM BiH o privremenom finansiranju institucija BiH za period januar-juni 2021.godine</t>
  </si>
  <si>
    <t>Ukupno raspoređeno na program posebne namjene  za period januar-juni 2021. godine po Odlukama VM BiH o privremenom finansiranju institucija BiH za period januar-juni 2021.godine</t>
  </si>
  <si>
    <t>Odobreno u budžetu institucije po Instrukciji MFT BIH o privremenom finansiranju institucija BiH za period januar-mart 2024.godine</t>
  </si>
  <si>
    <t xml:space="preserve">Ukupno raspoređeno na opšte namjene i programe posebne namjene  za period januar-mart 2024. godine po Instrukciji MFT BiH o privremenom finansiranju institucija BiH </t>
  </si>
  <si>
    <t>Ukupno raspoređeno na opšte namjene i programe posebne namjene  za period januar-mart 2024. godine po Instrukciji MFT BiH o privremenom finansiranju institucija BiH za period januar-mart 2024.godine</t>
  </si>
  <si>
    <t>Ukupno raspoređeno na opšte namjene za period januar-mart 2024. godine po Instrukciji MFT BiH o privremenom finansiranju institucija BiH za period januar-mart 2024. godine</t>
  </si>
  <si>
    <t>Ukupno raspoređeno na program posebne namjene za period januar-mart 2024. godine po Instrukciji MFT BiH o privremenom finansiranju institucija BiH za period januar-mart 2024.godine</t>
  </si>
  <si>
    <t>Sredstva raspoređena na program posebne namjene za 2024. godinu</t>
  </si>
  <si>
    <t>URED  KOORDINATORA  ZA  REFORMU  JAVNE  UPRAVE</t>
  </si>
  <si>
    <t>0206</t>
  </si>
  <si>
    <t xml:space="preserve">Tabela 1a: PREGLED UKUPNO ODOBRENOG OPERATIVNOG PLANA PO EKONOMSKIM KATEGORIJAMA 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</si>
  <si>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</si>
  <si>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</si>
  <si>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</si>
  <si>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</si>
  <si>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</si>
  <si>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</si>
  <si>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</si>
  <si>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</si>
  <si>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</si>
  <si>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</si>
  <si>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</si>
  <si>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</si>
  <si>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</si>
  <si>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</si>
  <si>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</si>
  <si>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</si>
  <si>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</si>
  <si>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</si>
  <si>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</si>
  <si>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</si>
  <si>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</si>
  <si>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</si>
  <si>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</si>
  <si>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</si>
  <si>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</si>
  <si>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</si>
  <si>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</si>
  <si>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</si>
  <si>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</si>
  <si>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</si>
  <si>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</si>
  <si>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</si>
  <si>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</si>
  <si>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</si>
  <si>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</si>
  <si>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</si>
  <si>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</si>
  <si>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</si>
  <si>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</si>
  <si>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</si>
  <si>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</si>
  <si>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</si>
  <si>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</si>
  <si>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</si>
  <si>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</si>
  <si>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</si>
  <si>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</si>
  <si>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</si>
  <si>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</si>
  <si>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</si>
  <si>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</si>
  <si>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</si>
  <si>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</si>
  <si>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</si>
  <si>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</si>
  <si>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</si>
  <si>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</si>
  <si>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</si>
  <si>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</si>
  <si>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</si>
  <si>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</si>
  <si>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</si>
  <si>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</si>
  <si>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</si>
  <si>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</si>
  <si>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</si>
  <si>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</si>
  <si>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</si>
  <si>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</si>
  <si>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</si>
  <si>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</si>
  <si>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</si>
  <si>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</si>
  <si>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</si>
  <si>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</si>
  <si>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</si>
  <si>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</si>
  <si>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</si>
  <si>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</si>
  <si>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</si>
  <si>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</si>
  <si>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</si>
  <si>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</si>
  <si>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</si>
  <si>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</si>
  <si>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</si>
  <si>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</si>
  <si>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</si>
  <si>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</si>
  <si>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</si>
  <si>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</si>
  <si>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</si>
  <si>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</si>
  <si>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</si>
  <si>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</si>
  <si>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</si>
  <si>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</si>
  <si>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</si>
  <si>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</si>
  <si>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</si>
  <si>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</si>
  <si>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</si>
  <si>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</si>
  <si>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</si>
  <si>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</si>
  <si>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</si>
  <si>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</si>
  <si>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</si>
  <si>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</si>
  <si>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parking prostora</t>
  </si>
  <si>
    <t>613614</t>
  </si>
  <si>
    <t>Unajmljivanje opreme</t>
  </si>
  <si>
    <t>613621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</si>
  <si>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</si>
  <si>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</si>
  <si>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</si>
  <si>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</si>
  <si>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</si>
  <si>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</si>
  <si>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</si>
  <si>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</si>
  <si>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</si>
  <si>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</si>
  <si>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</si>
  <si>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</si>
  <si>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</si>
  <si>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</si>
  <si>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</si>
  <si>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</si>
  <si>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</si>
  <si>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</si>
  <si>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</si>
  <si>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</si>
  <si>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</si>
  <si>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</si>
  <si>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</si>
  <si>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</si>
  <si>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</si>
  <si>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</si>
  <si>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</si>
  <si>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</si>
  <si>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</si>
  <si>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</si>
  <si>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</si>
  <si>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</si>
  <si>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</si>
  <si>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</si>
  <si>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</si>
  <si>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</si>
  <si>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</si>
  <si>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</si>
  <si>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</si>
  <si>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</si>
  <si>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</si>
  <si>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</si>
  <si>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</si>
  <si>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</si>
  <si>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</si>
  <si>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</si>
  <si>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</si>
  <si>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</si>
  <si>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</si>
  <si>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</si>
  <si>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</si>
  <si>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</si>
  <si>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</si>
  <si>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</si>
  <si>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Izdaci za rad komisija</t>
  </si>
  <si>
    <t>613955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</si>
  <si>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</si>
  <si>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</si>
  <si>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</si>
  <si>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</si>
  <si>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</si>
  <si>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</si>
  <si>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</si>
  <si>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</si>
  <si>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</si>
  <si>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</si>
  <si>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</si>
  <si>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</si>
  <si>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</si>
  <si>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</si>
  <si>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Motorna vozila</t>
  </si>
  <si>
    <t>Ostala oprema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</si>
</sst>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M_-;\-* #,##0\ _K_M_-;_-* &quot;-&quot;\ _K_M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[$-141A]d\.\ mmmm\ yyyy"/>
    <numFmt numFmtId="190" formatCode="0;[Red]0"/>
    <numFmt numFmtId="191" formatCode="#,##0.00_ ;[Red]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141A]dddd\,\ dd\.\ mmmm\ yyyy\."/>
    <numFmt numFmtId="197" formatCode="0.00_ ;[Red]\-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4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61" fillId="0" borderId="0" xfId="0" applyFont="1" applyAlignment="1">
      <alignment/>
    </xf>
    <xf numFmtId="0" fontId="61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61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61" fillId="40" borderId="43" xfId="0" applyFont="1" applyFill="1" applyBorder="1" applyAlignment="1">
      <alignment wrapText="1"/>
    </xf>
    <xf numFmtId="0" fontId="61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191" fontId="6" fillId="0" borderId="15" xfId="63" applyNumberFormat="1" applyFont="1" applyFill="1" applyBorder="1" applyAlignment="1" applyProtection="1">
      <alignment horizontal="right"/>
      <protection/>
    </xf>
    <xf numFmtId="191" fontId="6" fillId="0" borderId="15" xfId="63" applyNumberFormat="1" applyFont="1" applyFill="1" applyBorder="1" applyAlignment="1" applyProtection="1">
      <alignment horizontal="right"/>
      <protection locked="0"/>
    </xf>
    <xf numFmtId="191" fontId="6" fillId="0" borderId="18" xfId="63" applyNumberFormat="1" applyFont="1" applyFill="1" applyBorder="1" applyAlignment="1" applyProtection="1">
      <alignment horizontal="right"/>
      <protection locked="0"/>
    </xf>
    <xf numFmtId="191" fontId="6" fillId="0" borderId="30" xfId="63" applyNumberFormat="1" applyFont="1" applyFill="1" applyBorder="1" applyAlignment="1" applyProtection="1">
      <alignment horizontal="right"/>
      <protection/>
    </xf>
    <xf numFmtId="191" fontId="6" fillId="0" borderId="42" xfId="63" applyNumberFormat="1" applyFont="1" applyFill="1" applyBorder="1" applyAlignment="1" applyProtection="1">
      <alignment horizontal="right"/>
      <protection/>
    </xf>
    <xf numFmtId="191" fontId="6" fillId="0" borderId="21" xfId="63" applyNumberFormat="1" applyFont="1" applyFill="1" applyBorder="1" applyAlignment="1" applyProtection="1">
      <alignment horizontal="right"/>
      <protection locked="0"/>
    </xf>
    <xf numFmtId="191" fontId="6" fillId="0" borderId="18" xfId="63" applyNumberFormat="1" applyFont="1" applyFill="1" applyBorder="1" applyAlignment="1" applyProtection="1">
      <alignment horizontal="right"/>
      <protection/>
    </xf>
    <xf numFmtId="191" fontId="6" fillId="0" borderId="21" xfId="63" applyNumberFormat="1" applyFont="1" applyFill="1" applyBorder="1" applyAlignment="1" applyProtection="1">
      <alignment horizontal="right"/>
      <protection/>
    </xf>
    <xf numFmtId="191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91" fontId="6" fillId="0" borderId="30" xfId="63" applyNumberFormat="1" applyFont="1" applyFill="1" applyBorder="1" applyAlignment="1" applyProtection="1">
      <alignment horizontal="right"/>
      <protection locked="0"/>
    </xf>
    <xf numFmtId="191" fontId="6" fillId="0" borderId="16" xfId="63" applyNumberFormat="1" applyFont="1" applyFill="1" applyBorder="1" applyAlignment="1" applyProtection="1">
      <alignment horizontal="right"/>
      <protection locked="0"/>
    </xf>
    <xf numFmtId="191" fontId="6" fillId="0" borderId="53" xfId="63" applyNumberFormat="1" applyFont="1" applyFill="1" applyBorder="1" applyAlignment="1" applyProtection="1">
      <alignment horizontal="right"/>
      <protection/>
    </xf>
    <xf numFmtId="191" fontId="6" fillId="0" borderId="22" xfId="63" applyNumberFormat="1" applyFont="1" applyFill="1" applyBorder="1" applyAlignment="1" applyProtection="1">
      <alignment horizontal="right"/>
      <protection locked="0"/>
    </xf>
    <xf numFmtId="191" fontId="6" fillId="0" borderId="16" xfId="63" applyNumberFormat="1" applyFont="1" applyFill="1" applyBorder="1" applyAlignment="1" applyProtection="1">
      <alignment horizontal="right"/>
      <protection/>
    </xf>
    <xf numFmtId="191" fontId="6" fillId="0" borderId="22" xfId="63" applyNumberFormat="1" applyFont="1" applyFill="1" applyBorder="1" applyAlignment="1" applyProtection="1">
      <alignment horizontal="right"/>
      <protection/>
    </xf>
    <xf numFmtId="191" fontId="3" fillId="0" borderId="53" xfId="63" applyNumberFormat="1" applyFont="1" applyFill="1" applyBorder="1" applyAlignment="1" applyProtection="1">
      <alignment horizontal="right"/>
      <protection locked="0"/>
    </xf>
    <xf numFmtId="191" fontId="6" fillId="0" borderId="35" xfId="63" applyNumberFormat="1" applyFont="1" applyFill="1" applyBorder="1" applyAlignment="1" applyProtection="1">
      <alignment horizontal="right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62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63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63" fillId="0" borderId="0" xfId="0" applyNumberFormat="1" applyFont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0" fontId="11" fillId="0" borderId="19" xfId="63" applyFont="1" applyFill="1" applyBorder="1" applyAlignment="1" applyProtection="1">
      <alignment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73" applyFont="1" applyFill="1" applyBorder="1" applyAlignment="1" applyProtection="1">
      <alignment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0" fontId="9" fillId="0" borderId="47" xfId="63" applyFont="1" applyFill="1" applyBorder="1" applyAlignment="1" applyProtection="1">
      <alignment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1" fillId="0" borderId="48" xfId="63" applyFont="1" applyFill="1" applyBorder="1" applyAlignment="1" applyProtection="1">
      <alignment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1" fillId="0" borderId="48" xfId="63" applyFont="1" applyFill="1" applyBorder="1" applyAlignment="1" applyProtection="1">
      <alignment wrapText="1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9" fillId="0" borderId="49" xfId="63" applyFont="1" applyFill="1" applyBorder="1" applyAlignment="1" applyProtection="1">
      <alignment wrapText="1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1" fillId="0" borderId="50" xfId="63" applyFont="1" applyFill="1" applyBorder="1" applyAlignment="1" applyProtection="1">
      <alignment wrapText="1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 wrapText="1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1" fillId="0" borderId="50" xfId="73" applyFont="1" applyFill="1" applyBorder="1" applyAlignment="1" applyProtection="1">
      <alignment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1" fillId="0" borderId="50" xfId="63" applyFont="1" applyFill="1" applyBorder="1" applyAlignment="1" applyProtection="1">
      <alignment horizontal="left" wrapText="1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191" fontId="3" fillId="0" borderId="15" xfId="63" applyNumberFormat="1" applyFont="1" applyFill="1" applyBorder="1" applyAlignment="1" applyProtection="1">
      <alignment horizontal="right"/>
      <protection/>
    </xf>
    <xf numFmtId="191" fontId="3" fillId="0" borderId="16" xfId="63" applyNumberFormat="1" applyFont="1" applyFill="1" applyBorder="1" applyAlignment="1" applyProtection="1">
      <alignment horizontal="right"/>
      <protection/>
    </xf>
    <xf numFmtId="191" fontId="3" fillId="0" borderId="26" xfId="63" applyNumberFormat="1" applyFont="1" applyFill="1" applyBorder="1" applyAlignment="1" applyProtection="1">
      <alignment horizontal="right"/>
      <protection/>
    </xf>
    <xf numFmtId="191" fontId="3" fillId="0" borderId="27" xfId="63" applyNumberFormat="1" applyFont="1" applyFill="1" applyBorder="1" applyAlignment="1" applyProtection="1">
      <alignment horizontal="right"/>
      <protection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1" fillId="0" borderId="61" xfId="63" applyFont="1" applyFill="1" applyBorder="1" applyAlignment="1" applyProtection="1">
      <alignment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62" xfId="63" applyNumberFormat="1" applyFont="1" applyFill="1" applyBorder="1" applyAlignment="1" applyProtection="1">
      <alignment horizontal="right"/>
      <protection locked="0"/>
    </xf>
    <xf numFmtId="3" fontId="13" fillId="0" borderId="63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4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5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58" xfId="63" applyFont="1" applyFill="1" applyBorder="1" applyAlignment="1" applyProtection="1">
      <alignment/>
      <protection locked="0"/>
    </xf>
    <xf numFmtId="0" fontId="11" fillId="0" borderId="66" xfId="63" applyNumberFormat="1" applyFont="1" applyFill="1" applyBorder="1" applyAlignment="1" applyProtection="1">
      <alignment horizontal="center"/>
      <protection locked="0"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1" fillId="0" borderId="63" xfId="63" applyNumberFormat="1" applyFont="1" applyFill="1" applyBorder="1" applyAlignment="1" applyProtection="1">
      <alignment horizontal="right"/>
      <protection/>
    </xf>
    <xf numFmtId="0" fontId="64" fillId="0" borderId="0" xfId="0" applyFont="1" applyAlignment="1" applyProtection="1">
      <alignment/>
      <protection locked="0"/>
    </xf>
    <xf numFmtId="0" fontId="64" fillId="40" borderId="0" xfId="0" applyFont="1" applyFill="1" applyAlignment="1" applyProtection="1">
      <alignment/>
      <protection locked="0"/>
    </xf>
    <xf numFmtId="0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6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3" fontId="13" fillId="0" borderId="70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197" fontId="0" fillId="40" borderId="0" xfId="0" applyNumberFormat="1" applyFill="1" applyAlignment="1" applyProtection="1">
      <alignment/>
      <protection locked="0"/>
    </xf>
    <xf numFmtId="3" fontId="13" fillId="39" borderId="15" xfId="63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20" fillId="0" borderId="0" xfId="63" applyFont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left" wrapText="1"/>
      <protection locked="0"/>
    </xf>
    <xf numFmtId="49" fontId="19" fillId="33" borderId="10" xfId="63" applyNumberFormat="1" applyFont="1" applyFill="1" applyBorder="1" applyAlignment="1" applyProtection="1">
      <alignment horizontal="right"/>
      <protection locked="0"/>
    </xf>
    <xf numFmtId="0" fontId="20" fillId="0" borderId="0" xfId="63" applyFont="1" applyBorder="1" applyAlignment="1" applyProtection="1">
      <alignment horizontal="left" wrapText="1"/>
      <protection locked="0"/>
    </xf>
    <xf numFmtId="0" fontId="20" fillId="33" borderId="0" xfId="63" applyFont="1" applyFill="1" applyProtection="1">
      <alignment/>
      <protection locked="0"/>
    </xf>
    <xf numFmtId="0" fontId="19" fillId="33" borderId="0" xfId="63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33" borderId="0" xfId="63" applyFont="1" applyFill="1" applyBorder="1" applyProtection="1">
      <alignment/>
      <protection locked="0"/>
    </xf>
    <xf numFmtId="0" fontId="20" fillId="33" borderId="0" xfId="63" applyFont="1" applyFill="1" applyBorder="1" applyAlignment="1" applyProtection="1">
      <alignment wrapText="1"/>
      <protection locked="0"/>
    </xf>
    <xf numFmtId="0" fontId="20" fillId="33" borderId="0" xfId="63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3" borderId="0" xfId="63" applyFont="1" applyFill="1" applyBorder="1" applyAlignment="1" applyProtection="1">
      <alignment horizontal="right"/>
      <protection locked="0"/>
    </xf>
    <xf numFmtId="0" fontId="18" fillId="41" borderId="0" xfId="0" applyFont="1" applyFill="1" applyAlignment="1" applyProtection="1">
      <alignment/>
      <protection locked="0"/>
    </xf>
    <xf numFmtId="49" fontId="1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1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9" fillId="40" borderId="65" xfId="63" applyFont="1" applyFill="1" applyBorder="1" applyAlignment="1" applyProtection="1">
      <alignment horizontal="center"/>
      <protection locked="0"/>
    </xf>
    <xf numFmtId="0" fontId="19" fillId="40" borderId="11" xfId="63" applyFont="1" applyFill="1" applyBorder="1" applyAlignment="1" applyProtection="1">
      <alignment horizontal="center"/>
      <protection locked="0"/>
    </xf>
    <xf numFmtId="0" fontId="19" fillId="40" borderId="12" xfId="63" applyFont="1" applyFill="1" applyBorder="1" applyAlignment="1" applyProtection="1">
      <alignment horizontal="center"/>
      <protection locked="0"/>
    </xf>
    <xf numFmtId="0" fontId="19" fillId="40" borderId="33" xfId="63" applyFont="1" applyFill="1" applyBorder="1" applyAlignment="1" applyProtection="1">
      <alignment horizontal="center"/>
      <protection locked="0"/>
    </xf>
    <xf numFmtId="0" fontId="19" fillId="40" borderId="14" xfId="63" applyNumberFormat="1" applyFont="1" applyFill="1" applyBorder="1" applyAlignment="1" applyProtection="1">
      <alignment horizontal="center"/>
      <protection locked="0"/>
    </xf>
    <xf numFmtId="0" fontId="19" fillId="40" borderId="13" xfId="63" applyFont="1" applyFill="1" applyBorder="1" applyAlignment="1" applyProtection="1">
      <alignment/>
      <protection locked="0"/>
    </xf>
    <xf numFmtId="3" fontId="19" fillId="40" borderId="15" xfId="63" applyNumberFormat="1" applyFont="1" applyFill="1" applyBorder="1" applyAlignment="1" applyProtection="1">
      <alignment horizontal="right"/>
      <protection/>
    </xf>
    <xf numFmtId="3" fontId="19" fillId="40" borderId="18" xfId="63" applyNumberFormat="1" applyFont="1" applyFill="1" applyBorder="1" applyAlignment="1" applyProtection="1">
      <alignment horizontal="right"/>
      <protection/>
    </xf>
    <xf numFmtId="0" fontId="19" fillId="0" borderId="18" xfId="63" applyFont="1" applyBorder="1" applyAlignment="1" applyProtection="1">
      <alignment horizontal="center"/>
      <protection locked="0"/>
    </xf>
    <xf numFmtId="0" fontId="19" fillId="0" borderId="18" xfId="63" applyFont="1" applyBorder="1" applyAlignment="1" applyProtection="1">
      <alignment/>
      <protection locked="0"/>
    </xf>
    <xf numFmtId="3" fontId="19" fillId="0" borderId="18" xfId="63" applyNumberFormat="1" applyFont="1" applyFill="1" applyBorder="1" applyAlignment="1" applyProtection="1">
      <alignment horizontal="right"/>
      <protection locked="0"/>
    </xf>
    <xf numFmtId="3" fontId="19" fillId="0" borderId="18" xfId="63" applyNumberFormat="1" applyFont="1" applyFill="1" applyBorder="1" applyAlignment="1" applyProtection="1">
      <alignment horizontal="right"/>
      <protection/>
    </xf>
    <xf numFmtId="3" fontId="20" fillId="0" borderId="18" xfId="63" applyNumberFormat="1" applyFont="1" applyFill="1" applyBorder="1" applyAlignment="1" applyProtection="1">
      <alignment horizontal="right"/>
      <protection locked="0"/>
    </xf>
    <xf numFmtId="0" fontId="20" fillId="0" borderId="18" xfId="63" applyFont="1" applyBorder="1" applyAlignment="1" applyProtection="1">
      <alignment horizontal="center"/>
      <protection locked="0"/>
    </xf>
    <xf numFmtId="49" fontId="18" fillId="0" borderId="18" xfId="0" applyNumberFormat="1" applyFont="1" applyBorder="1" applyAlignment="1">
      <alignment/>
    </xf>
    <xf numFmtId="0" fontId="20" fillId="0" borderId="18" xfId="71" applyFont="1" applyBorder="1" applyAlignment="1">
      <alignment horizontal="center" vertical="center" wrapText="1"/>
      <protection/>
    </xf>
    <xf numFmtId="3" fontId="20" fillId="0" borderId="18" xfId="63" applyNumberFormat="1" applyFont="1" applyFill="1" applyBorder="1" applyAlignment="1" applyProtection="1">
      <alignment horizontal="right"/>
      <protection/>
    </xf>
    <xf numFmtId="3" fontId="20" fillId="0" borderId="18" xfId="71" applyNumberFormat="1" applyFont="1" applyFill="1" applyBorder="1" applyAlignment="1">
      <alignment horizontal="right"/>
      <protection/>
    </xf>
    <xf numFmtId="49" fontId="18" fillId="0" borderId="18" xfId="0" applyNumberFormat="1" applyFont="1" applyBorder="1" applyAlignment="1">
      <alignment wrapText="1"/>
    </xf>
    <xf numFmtId="0" fontId="19" fillId="0" borderId="18" xfId="63" applyNumberFormat="1" applyFont="1" applyBorder="1" applyAlignment="1" applyProtection="1">
      <alignment horizontal="center"/>
      <protection locked="0"/>
    </xf>
    <xf numFmtId="0" fontId="19" fillId="33" borderId="18" xfId="63" applyFont="1" applyFill="1" applyBorder="1" applyAlignment="1" applyProtection="1">
      <alignment wrapText="1"/>
      <protection locked="0"/>
    </xf>
    <xf numFmtId="0" fontId="19" fillId="33" borderId="18" xfId="63" applyNumberFormat="1" applyFont="1" applyFill="1" applyBorder="1" applyAlignment="1" applyProtection="1">
      <alignment horizontal="center"/>
      <protection locked="0"/>
    </xf>
    <xf numFmtId="0" fontId="20" fillId="0" borderId="18" xfId="63" applyNumberFormat="1" applyFont="1" applyBorder="1" applyAlignment="1" applyProtection="1">
      <alignment horizontal="center"/>
      <protection locked="0"/>
    </xf>
    <xf numFmtId="3" fontId="20" fillId="0" borderId="18" xfId="71" applyNumberFormat="1" applyFont="1" applyBorder="1" applyAlignment="1">
      <alignment horizontal="right" vertical="justify"/>
      <protection/>
    </xf>
    <xf numFmtId="0" fontId="19" fillId="33" borderId="18" xfId="63" applyFont="1" applyFill="1" applyBorder="1" applyAlignment="1" applyProtection="1">
      <alignment/>
      <protection locked="0"/>
    </xf>
    <xf numFmtId="49" fontId="18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center" vertical="center"/>
    </xf>
    <xf numFmtId="0" fontId="20" fillId="33" borderId="18" xfId="63" applyFont="1" applyFill="1" applyBorder="1" applyAlignment="1" applyProtection="1">
      <alignment wrapText="1"/>
      <protection locked="0"/>
    </xf>
    <xf numFmtId="0" fontId="20" fillId="39" borderId="18" xfId="63" applyNumberFormat="1" applyFont="1" applyFill="1" applyBorder="1" applyAlignment="1" applyProtection="1">
      <alignment horizontal="center"/>
      <protection locked="0"/>
    </xf>
    <xf numFmtId="3" fontId="20" fillId="0" borderId="18" xfId="71" applyNumberFormat="1" applyFont="1" applyBorder="1" applyAlignment="1">
      <alignment horizontal="right" vertical="center"/>
      <protection/>
    </xf>
    <xf numFmtId="0" fontId="19" fillId="41" borderId="18" xfId="63" applyNumberFormat="1" applyFont="1" applyFill="1" applyBorder="1" applyAlignment="1" applyProtection="1">
      <alignment horizontal="center"/>
      <protection locked="0"/>
    </xf>
    <xf numFmtId="0" fontId="19" fillId="40" borderId="18" xfId="63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20" fillId="39" borderId="18" xfId="63" applyFont="1" applyFill="1" applyBorder="1" applyAlignment="1" applyProtection="1">
      <alignment wrapText="1"/>
      <protection locked="0"/>
    </xf>
    <xf numFmtId="0" fontId="20" fillId="39" borderId="18" xfId="63" applyFont="1" applyFill="1" applyBorder="1" applyAlignment="1" applyProtection="1">
      <alignment/>
      <protection locked="0"/>
    </xf>
    <xf numFmtId="0" fontId="20" fillId="0" borderId="18" xfId="63" applyFont="1" applyBorder="1" applyAlignment="1" applyProtection="1">
      <alignment/>
      <protection locked="0"/>
    </xf>
    <xf numFmtId="0" fontId="19" fillId="33" borderId="18" xfId="74" applyNumberFormat="1" applyFont="1" applyFill="1" applyBorder="1" applyAlignment="1" applyProtection="1">
      <alignment horizontal="center"/>
      <protection locked="0"/>
    </xf>
    <xf numFmtId="0" fontId="20" fillId="33" borderId="18" xfId="74" applyFont="1" applyFill="1" applyBorder="1" applyAlignment="1" applyProtection="1">
      <alignment/>
      <protection locked="0"/>
    </xf>
    <xf numFmtId="0" fontId="20" fillId="33" borderId="18" xfId="74" applyNumberFormat="1" applyFont="1" applyFill="1" applyBorder="1" applyAlignment="1" applyProtection="1">
      <alignment horizontal="center"/>
      <protection locked="0"/>
    </xf>
    <xf numFmtId="0" fontId="19" fillId="40" borderId="18" xfId="63" applyNumberFormat="1" applyFont="1" applyFill="1" applyBorder="1" applyAlignment="1" applyProtection="1">
      <alignment horizontal="center"/>
      <protection locked="0"/>
    </xf>
    <xf numFmtId="0" fontId="20" fillId="33" borderId="18" xfId="63" applyFont="1" applyFill="1" applyBorder="1" applyAlignment="1" applyProtection="1">
      <alignment horizontal="left" wrapText="1"/>
      <protection locked="0"/>
    </xf>
    <xf numFmtId="0" fontId="20" fillId="0" borderId="18" xfId="63" applyFont="1" applyBorder="1" applyAlignment="1" applyProtection="1">
      <alignment wrapText="1"/>
      <protection locked="0"/>
    </xf>
    <xf numFmtId="3" fontId="19" fillId="40" borderId="18" xfId="63" applyNumberFormat="1" applyFont="1" applyFill="1" applyBorder="1" applyAlignment="1" applyProtection="1">
      <alignment horizontal="center"/>
      <protection locked="0"/>
    </xf>
    <xf numFmtId="0" fontId="20" fillId="0" borderId="0" xfId="63" applyFont="1" applyBorder="1" applyProtection="1">
      <alignment/>
      <protection locked="0"/>
    </xf>
    <xf numFmtId="0" fontId="20" fillId="0" borderId="0" xfId="63" applyNumberFormat="1" applyFont="1" applyBorder="1" applyAlignment="1" applyProtection="1">
      <alignment horizontal="center" wrapText="1"/>
      <protection locked="0"/>
    </xf>
    <xf numFmtId="0" fontId="20" fillId="0" borderId="0" xfId="63" applyFont="1" applyBorder="1" applyAlignment="1" applyProtection="1">
      <alignment/>
      <protection locked="0"/>
    </xf>
    <xf numFmtId="0" fontId="19" fillId="0" borderId="0" xfId="63" applyNumberFormat="1" applyFont="1" applyBorder="1" applyAlignment="1" applyProtection="1">
      <alignment horizontal="left" wrapText="1"/>
      <protection locked="0"/>
    </xf>
    <xf numFmtId="0" fontId="20" fillId="0" borderId="0" xfId="63" applyNumberFormat="1" applyFont="1" applyBorder="1" applyAlignment="1" applyProtection="1">
      <alignment horizontal="left" wrapText="1"/>
      <protection locked="0"/>
    </xf>
    <xf numFmtId="0" fontId="22" fillId="0" borderId="0" xfId="63" applyFont="1" applyBorder="1" applyProtection="1">
      <alignment/>
      <protection locked="0"/>
    </xf>
    <xf numFmtId="0" fontId="20" fillId="0" borderId="0" xfId="63" applyFont="1" applyBorder="1" applyAlignment="1" applyProtection="1">
      <alignment horizontal="center"/>
      <protection locked="0"/>
    </xf>
    <xf numFmtId="0" fontId="19" fillId="33" borderId="0" xfId="63" applyFont="1" applyFill="1" applyBorder="1" applyAlignment="1" applyProtection="1">
      <alignment horizontal="right"/>
      <protection locked="0"/>
    </xf>
    <xf numFmtId="0" fontId="19" fillId="33" borderId="0" xfId="63" applyFont="1" applyFill="1" applyAlignment="1" applyProtection="1">
      <alignment horizontal="right"/>
      <protection locked="0"/>
    </xf>
    <xf numFmtId="0" fontId="19" fillId="40" borderId="31" xfId="63" applyFont="1" applyFill="1" applyBorder="1" applyAlignment="1" applyProtection="1">
      <alignment horizontal="center" vertical="center" wrapText="1"/>
      <protection locked="0"/>
    </xf>
    <xf numFmtId="0" fontId="19" fillId="40" borderId="32" xfId="63" applyFont="1" applyFill="1" applyBorder="1" applyAlignment="1" applyProtection="1">
      <alignment horizontal="center" vertical="center" wrapText="1"/>
      <protection locked="0"/>
    </xf>
    <xf numFmtId="0" fontId="19" fillId="40" borderId="11" xfId="63" applyFont="1" applyFill="1" applyBorder="1" applyAlignment="1" applyProtection="1">
      <alignment horizontal="center" vertical="center" wrapText="1"/>
      <protection locked="0"/>
    </xf>
    <xf numFmtId="0" fontId="19" fillId="40" borderId="31" xfId="63" applyFont="1" applyFill="1" applyBorder="1" applyAlignment="1" applyProtection="1">
      <alignment horizontal="center" vertical="center"/>
      <protection locked="0"/>
    </xf>
    <xf numFmtId="0" fontId="19" fillId="40" borderId="32" xfId="63" applyFont="1" applyFill="1" applyBorder="1" applyAlignment="1" applyProtection="1">
      <alignment horizontal="center" vertical="center"/>
      <protection locked="0"/>
    </xf>
    <xf numFmtId="0" fontId="19" fillId="40" borderId="11" xfId="63" applyFont="1" applyFill="1" applyBorder="1" applyAlignment="1" applyProtection="1">
      <alignment horizontal="center" vertical="center"/>
      <protection locked="0"/>
    </xf>
    <xf numFmtId="0" fontId="1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" applyNumberFormat="1" applyFont="1" applyBorder="1" applyAlignment="1" applyProtection="1">
      <alignment horizontal="center" wrapText="1"/>
      <protection locked="0"/>
    </xf>
    <xf numFmtId="0" fontId="22" fillId="0" borderId="0" xfId="63" applyFont="1" applyBorder="1" applyAlignment="1" applyProtection="1">
      <alignment wrapText="1"/>
      <protection locked="0"/>
    </xf>
    <xf numFmtId="0" fontId="65" fillId="0" borderId="0" xfId="0" applyFont="1" applyAlignment="1">
      <alignment wrapText="1"/>
    </xf>
    <xf numFmtId="0" fontId="19" fillId="40" borderId="61" xfId="63" applyFont="1" applyFill="1" applyBorder="1" applyAlignment="1" applyProtection="1">
      <alignment horizontal="center" vertical="center" wrapText="1"/>
      <protection locked="0"/>
    </xf>
    <xf numFmtId="0" fontId="21" fillId="40" borderId="71" xfId="63" applyFont="1" applyFill="1" applyBorder="1" applyAlignment="1" applyProtection="1">
      <alignment horizontal="center" vertical="center" wrapText="1"/>
      <protection locked="0"/>
    </xf>
    <xf numFmtId="0" fontId="21" fillId="40" borderId="72" xfId="63" applyFont="1" applyFill="1" applyBorder="1" applyAlignment="1" applyProtection="1">
      <alignment horizontal="center" vertical="center" wrapText="1"/>
      <protection locked="0"/>
    </xf>
    <xf numFmtId="0" fontId="21" fillId="40" borderId="12" xfId="63" applyFont="1" applyFill="1" applyBorder="1" applyAlignment="1" applyProtection="1">
      <alignment horizontal="center" vertical="center" wrapText="1"/>
      <protection locked="0"/>
    </xf>
    <xf numFmtId="0" fontId="21" fillId="40" borderId="73" xfId="63" applyFont="1" applyFill="1" applyBorder="1" applyAlignment="1" applyProtection="1">
      <alignment horizontal="center" vertical="center" wrapText="1"/>
      <protection locked="0"/>
    </xf>
    <xf numFmtId="0" fontId="21" fillId="40" borderId="29" xfId="63" applyFont="1" applyFill="1" applyBorder="1" applyAlignment="1" applyProtection="1">
      <alignment horizontal="center" vertical="center" wrapText="1"/>
      <protection locked="0"/>
    </xf>
    <xf numFmtId="0" fontId="19" fillId="33" borderId="0" xfId="63" applyFont="1" applyFill="1" applyAlignment="1" applyProtection="1">
      <alignment horizontal="left" wrapText="1"/>
      <protection locked="0"/>
    </xf>
    <xf numFmtId="0" fontId="20" fillId="0" borderId="0" xfId="63" applyFont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left" wrapText="1"/>
      <protection locked="0"/>
    </xf>
    <xf numFmtId="0" fontId="19" fillId="33" borderId="10" xfId="63" applyFont="1" applyFill="1" applyBorder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3" xfId="63" applyFont="1" applyFill="1" applyBorder="1" applyAlignment="1" applyProtection="1">
      <alignment horizontal="right"/>
      <protection locked="0"/>
    </xf>
    <xf numFmtId="0" fontId="3" fillId="34" borderId="61" xfId="63" applyFont="1" applyFill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 wrapText="1"/>
      <protection locked="0"/>
    </xf>
    <xf numFmtId="0" fontId="17" fillId="40" borderId="32" xfId="63" applyFont="1" applyFill="1" applyBorder="1" applyAlignment="1" applyProtection="1">
      <alignment horizontal="center" vertical="center" wrapText="1"/>
      <protection locked="0"/>
    </xf>
    <xf numFmtId="0" fontId="17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/>
      <protection locked="0"/>
    </xf>
    <xf numFmtId="0" fontId="17" fillId="40" borderId="32" xfId="63" applyFont="1" applyFill="1" applyBorder="1" applyAlignment="1" applyProtection="1">
      <alignment horizontal="center" vertical="center"/>
      <protection locked="0"/>
    </xf>
    <xf numFmtId="0" fontId="17" fillId="40" borderId="11" xfId="63" applyFont="1" applyFill="1" applyBorder="1" applyAlignment="1" applyProtection="1">
      <alignment horizontal="center" vertical="center"/>
      <protection locked="0"/>
    </xf>
    <xf numFmtId="0" fontId="17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61" xfId="63" applyFont="1" applyFill="1" applyBorder="1" applyAlignment="1" applyProtection="1">
      <alignment horizontal="center" vertical="center" wrapText="1"/>
      <protection locked="0"/>
    </xf>
    <xf numFmtId="0" fontId="17" fillId="40" borderId="71" xfId="63" applyFont="1" applyFill="1" applyBorder="1" applyAlignment="1" applyProtection="1">
      <alignment horizontal="center" vertical="center" wrapText="1"/>
      <protection locked="0"/>
    </xf>
    <xf numFmtId="0" fontId="17" fillId="40" borderId="72" xfId="63" applyFont="1" applyFill="1" applyBorder="1" applyAlignment="1" applyProtection="1">
      <alignment horizontal="center" vertical="center" wrapText="1"/>
      <protection locked="0"/>
    </xf>
    <xf numFmtId="0" fontId="17" fillId="40" borderId="50" xfId="63" applyFont="1" applyFill="1" applyBorder="1" applyAlignment="1" applyProtection="1">
      <alignment horizontal="center" vertical="center" wrapText="1"/>
      <protection locked="0"/>
    </xf>
    <xf numFmtId="0" fontId="17" fillId="40" borderId="10" xfId="63" applyFont="1" applyFill="1" applyBorder="1" applyAlignment="1" applyProtection="1">
      <alignment horizontal="center" vertical="center" wrapText="1"/>
      <protection locked="0"/>
    </xf>
    <xf numFmtId="0" fontId="17" fillId="40" borderId="75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108</v>
      </c>
    </row>
    <row r="2" spans="1:2" ht="78.75">
      <c r="A2" s="153">
        <v>1</v>
      </c>
      <c r="B2" s="154" t="s">
        <v>154</v>
      </c>
    </row>
    <row r="3" spans="1:2" ht="63">
      <c r="A3" s="153">
        <v>2</v>
      </c>
      <c r="B3" s="154" t="s">
        <v>153</v>
      </c>
    </row>
    <row r="4" spans="1:2" ht="47.25" hidden="1">
      <c r="A4" s="153">
        <v>3</v>
      </c>
      <c r="B4" s="155" t="s">
        <v>141</v>
      </c>
    </row>
    <row r="5" spans="1:2" ht="47.25" hidden="1">
      <c r="A5" s="153">
        <v>4</v>
      </c>
      <c r="B5" s="155" t="s">
        <v>142</v>
      </c>
    </row>
    <row r="6" spans="1:2" ht="31.5" hidden="1">
      <c r="A6" s="153">
        <v>5</v>
      </c>
      <c r="B6" s="155" t="s">
        <v>122</v>
      </c>
    </row>
    <row r="7" spans="1:2" ht="47.25" hidden="1">
      <c r="A7" s="153">
        <v>6</v>
      </c>
      <c r="B7" s="155" t="s">
        <v>143</v>
      </c>
    </row>
    <row r="8" spans="1:2" ht="47.25" hidden="1">
      <c r="A8" s="153">
        <v>8</v>
      </c>
      <c r="B8" s="155" t="s">
        <v>144</v>
      </c>
    </row>
    <row r="9" spans="1:2" ht="64.5" customHeight="1" hidden="1">
      <c r="A9" s="153">
        <v>9</v>
      </c>
      <c r="B9" s="155" t="s">
        <v>145</v>
      </c>
    </row>
    <row r="10" spans="1:2" ht="31.5" hidden="1">
      <c r="A10" s="156">
        <v>10</v>
      </c>
      <c r="B10" s="168" t="s">
        <v>146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0" customFormat="1" ht="18.75">
      <c r="B14" s="205" t="s">
        <v>12</v>
      </c>
      <c r="C14" s="179" t="s">
        <v>104</v>
      </c>
      <c r="D14" s="189"/>
      <c r="E14" s="238">
        <f>SUM(E15:E25)</f>
        <v>0</v>
      </c>
      <c r="F14" s="238">
        <f aca="true" t="shared" si="0" ref="F14:S14">SUM(F15:F25)</f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238">
        <f t="shared" si="0"/>
        <v>0</v>
      </c>
      <c r="S14" s="239">
        <f t="shared" si="0"/>
        <v>0</v>
      </c>
    </row>
    <row r="15" spans="2:19" s="240" customFormat="1" ht="18.75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0" customFormat="1" ht="18.75">
      <c r="B16" s="32">
        <v>2</v>
      </c>
      <c r="C16" s="181" t="s">
        <v>80</v>
      </c>
      <c r="D16" s="252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0" customFormat="1" ht="18.75">
      <c r="B17" s="32">
        <v>3</v>
      </c>
      <c r="C17" s="182" t="s">
        <v>14</v>
      </c>
      <c r="D17" s="252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0" customFormat="1" ht="18.75">
      <c r="B18" s="32">
        <v>4</v>
      </c>
      <c r="C18" s="181" t="s">
        <v>81</v>
      </c>
      <c r="D18" s="252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0" customFormat="1" ht="18.75">
      <c r="B19" s="32">
        <v>5</v>
      </c>
      <c r="C19" s="181" t="s">
        <v>16</v>
      </c>
      <c r="D19" s="252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0" customFormat="1" ht="18.75">
      <c r="B20" s="32">
        <v>6</v>
      </c>
      <c r="C20" s="182" t="s">
        <v>40</v>
      </c>
      <c r="D20" s="252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0" customFormat="1" ht="18.75">
      <c r="B21" s="32">
        <v>7</v>
      </c>
      <c r="C21" s="181" t="s">
        <v>41</v>
      </c>
      <c r="D21" s="252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0" customFormat="1" ht="18.75">
      <c r="B22" s="32">
        <v>8</v>
      </c>
      <c r="C22" s="182" t="s">
        <v>101</v>
      </c>
      <c r="D22" s="252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0" customFormat="1" ht="18.75">
      <c r="B23" s="32">
        <v>9</v>
      </c>
      <c r="C23" s="182" t="s">
        <v>18</v>
      </c>
      <c r="D23" s="252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0" customFormat="1" ht="37.5">
      <c r="B24" s="32">
        <v>10</v>
      </c>
      <c r="C24" s="181" t="s">
        <v>83</v>
      </c>
      <c r="D24" s="252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0" customFormat="1" ht="18.75">
      <c r="B25" s="32">
        <v>11</v>
      </c>
      <c r="C25" s="181" t="s">
        <v>20</v>
      </c>
      <c r="D25" s="252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0" customFormat="1" ht="38.25" thickBot="1">
      <c r="B26" s="206" t="s">
        <v>21</v>
      </c>
      <c r="C26" s="183" t="s">
        <v>103</v>
      </c>
      <c r="D26" s="253">
        <v>614000</v>
      </c>
      <c r="E26" s="241">
        <f>E27+E30+E32+E41+E44+E46</f>
        <v>0</v>
      </c>
      <c r="F26" s="241">
        <f aca="true" t="shared" si="2" ref="F26:S26">F27+F30+F32+F41+F44+F46</f>
        <v>0</v>
      </c>
      <c r="G26" s="241">
        <f t="shared" si="2"/>
        <v>0</v>
      </c>
      <c r="H26" s="241">
        <f t="shared" si="2"/>
        <v>0</v>
      </c>
      <c r="I26" s="241">
        <f t="shared" si="2"/>
        <v>0</v>
      </c>
      <c r="J26" s="241">
        <f t="shared" si="2"/>
        <v>0</v>
      </c>
      <c r="K26" s="241">
        <f t="shared" si="2"/>
        <v>0</v>
      </c>
      <c r="L26" s="241">
        <f t="shared" si="2"/>
        <v>0</v>
      </c>
      <c r="M26" s="241">
        <f t="shared" si="2"/>
        <v>0</v>
      </c>
      <c r="N26" s="241">
        <f t="shared" si="2"/>
        <v>0</v>
      </c>
      <c r="O26" s="241">
        <f t="shared" si="2"/>
        <v>0</v>
      </c>
      <c r="P26" s="241">
        <f t="shared" si="2"/>
        <v>0</v>
      </c>
      <c r="Q26" s="241">
        <f t="shared" si="2"/>
        <v>0</v>
      </c>
      <c r="R26" s="241">
        <f t="shared" si="2"/>
        <v>0</v>
      </c>
      <c r="S26" s="242">
        <f t="shared" si="2"/>
        <v>0</v>
      </c>
    </row>
    <row r="27" spans="2:19" s="240" customFormat="1" ht="18.75">
      <c r="B27" s="207">
        <v>1</v>
      </c>
      <c r="C27" s="184" t="s">
        <v>85</v>
      </c>
      <c r="D27" s="254">
        <v>614100</v>
      </c>
      <c r="E27" s="243">
        <f>E28+E29</f>
        <v>0</v>
      </c>
      <c r="F27" s="243">
        <f aca="true" t="shared" si="3" ref="F27:S27">F28+F29</f>
        <v>0</v>
      </c>
      <c r="G27" s="243">
        <f t="shared" si="3"/>
        <v>0</v>
      </c>
      <c r="H27" s="243">
        <f t="shared" si="3"/>
        <v>0</v>
      </c>
      <c r="I27" s="243">
        <f t="shared" si="3"/>
        <v>0</v>
      </c>
      <c r="J27" s="243">
        <f t="shared" si="3"/>
        <v>0</v>
      </c>
      <c r="K27" s="243">
        <f t="shared" si="3"/>
        <v>0</v>
      </c>
      <c r="L27" s="243">
        <f t="shared" si="3"/>
        <v>0</v>
      </c>
      <c r="M27" s="243">
        <f t="shared" si="3"/>
        <v>0</v>
      </c>
      <c r="N27" s="243">
        <f t="shared" si="3"/>
        <v>0</v>
      </c>
      <c r="O27" s="243">
        <f t="shared" si="3"/>
        <v>0</v>
      </c>
      <c r="P27" s="243">
        <f t="shared" si="3"/>
        <v>0</v>
      </c>
      <c r="Q27" s="243">
        <f t="shared" si="3"/>
        <v>0</v>
      </c>
      <c r="R27" s="243">
        <f t="shared" si="3"/>
        <v>0</v>
      </c>
      <c r="S27" s="244">
        <f t="shared" si="3"/>
        <v>0</v>
      </c>
    </row>
    <row r="28" spans="2:19" s="240" customFormat="1" ht="18.75" hidden="1">
      <c r="B28" s="37"/>
      <c r="C28" s="185"/>
      <c r="D28" s="255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0" customFormat="1" ht="18.75" hidden="1">
      <c r="B29" s="37"/>
      <c r="C29" s="185"/>
      <c r="D29" s="255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0" customFormat="1" ht="18.75">
      <c r="B30" s="37">
        <v>2</v>
      </c>
      <c r="C30" s="185" t="s">
        <v>86</v>
      </c>
      <c r="D30" s="255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0" customFormat="1" ht="18.75" hidden="1">
      <c r="B31" s="37"/>
      <c r="C31" s="185"/>
      <c r="D31" s="255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0" customFormat="1" ht="18.75">
      <c r="B32" s="37">
        <v>3</v>
      </c>
      <c r="C32" s="181" t="s">
        <v>87</v>
      </c>
      <c r="D32" s="255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0" customFormat="1" ht="18.75" hidden="1">
      <c r="B33" s="37"/>
      <c r="C33" s="185"/>
      <c r="D33" s="255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0" customFormat="1" ht="18.75" hidden="1">
      <c r="B34" s="37"/>
      <c r="C34" s="185"/>
      <c r="D34" s="255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0" customFormat="1" ht="18.75" hidden="1">
      <c r="B35" s="37"/>
      <c r="C35" s="185"/>
      <c r="D35" s="255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0" customFormat="1" ht="18.75" hidden="1">
      <c r="B36" s="37"/>
      <c r="C36" s="185"/>
      <c r="D36" s="255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0" customFormat="1" ht="18.75" hidden="1">
      <c r="B37" s="32"/>
      <c r="C37" s="185"/>
      <c r="D37" s="252"/>
      <c r="E37" s="245"/>
      <c r="F37" s="245"/>
      <c r="G37" s="245">
        <f t="shared" si="1"/>
        <v>0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31"/>
    </row>
    <row r="38" spans="2:19" s="240" customFormat="1" ht="18.75" hidden="1">
      <c r="B38" s="37"/>
      <c r="C38" s="185"/>
      <c r="D38" s="255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0" customFormat="1" ht="18.75" hidden="1">
      <c r="B39" s="37"/>
      <c r="C39" s="185"/>
      <c r="D39" s="255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0" customFormat="1" ht="18.75" hidden="1">
      <c r="B40" s="32"/>
      <c r="C40" s="185"/>
      <c r="D40" s="252"/>
      <c r="E40" s="245"/>
      <c r="F40" s="245"/>
      <c r="G40" s="245">
        <f t="shared" si="1"/>
        <v>0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31"/>
    </row>
    <row r="41" spans="2:19" s="240" customFormat="1" ht="18.75">
      <c r="B41" s="37">
        <v>4</v>
      </c>
      <c r="C41" s="185" t="s">
        <v>88</v>
      </c>
      <c r="D41" s="255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0" customFormat="1" ht="18.75">
      <c r="B42" s="37"/>
      <c r="C42" s="185"/>
      <c r="D42" s="255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0" customFormat="1" ht="18.75">
      <c r="B43" s="37"/>
      <c r="C43" s="185"/>
      <c r="D43" s="255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0" customFormat="1" ht="18.75">
      <c r="B44" s="37">
        <v>5</v>
      </c>
      <c r="C44" s="185" t="s">
        <v>89</v>
      </c>
      <c r="D44" s="255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0" customFormat="1" ht="18.75">
      <c r="B45" s="37"/>
      <c r="C45" s="185"/>
      <c r="D45" s="255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0" customFormat="1" ht="18.75">
      <c r="B46" s="37">
        <v>6</v>
      </c>
      <c r="C46" s="185" t="s">
        <v>90</v>
      </c>
      <c r="D46" s="255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0" customFormat="1" ht="18.75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0" customFormat="1" ht="19.5" thickBot="1">
      <c r="B48" s="206" t="s">
        <v>23</v>
      </c>
      <c r="C48" s="183" t="s">
        <v>102</v>
      </c>
      <c r="D48" s="253">
        <v>615000</v>
      </c>
      <c r="E48" s="241">
        <f>E49+E52</f>
        <v>0</v>
      </c>
      <c r="F48" s="241">
        <f aca="true" t="shared" si="9" ref="F48:S48">F49+F52</f>
        <v>0</v>
      </c>
      <c r="G48" s="241">
        <f t="shared" si="9"/>
        <v>0</v>
      </c>
      <c r="H48" s="241">
        <f t="shared" si="9"/>
        <v>0</v>
      </c>
      <c r="I48" s="241">
        <f t="shared" si="9"/>
        <v>0</v>
      </c>
      <c r="J48" s="241">
        <f t="shared" si="9"/>
        <v>0</v>
      </c>
      <c r="K48" s="241">
        <f t="shared" si="9"/>
        <v>0</v>
      </c>
      <c r="L48" s="241">
        <f t="shared" si="9"/>
        <v>0</v>
      </c>
      <c r="M48" s="241">
        <f t="shared" si="9"/>
        <v>0</v>
      </c>
      <c r="N48" s="241">
        <f t="shared" si="9"/>
        <v>0</v>
      </c>
      <c r="O48" s="241">
        <f t="shared" si="9"/>
        <v>0</v>
      </c>
      <c r="P48" s="241">
        <f t="shared" si="9"/>
        <v>0</v>
      </c>
      <c r="Q48" s="241">
        <f t="shared" si="9"/>
        <v>0</v>
      </c>
      <c r="R48" s="241">
        <f t="shared" si="9"/>
        <v>0</v>
      </c>
      <c r="S48" s="242">
        <f t="shared" si="9"/>
        <v>0</v>
      </c>
    </row>
    <row r="49" spans="2:19" s="240" customFormat="1" ht="18.75">
      <c r="B49" s="207">
        <v>1</v>
      </c>
      <c r="C49" s="184" t="s">
        <v>91</v>
      </c>
      <c r="D49" s="254">
        <v>615100</v>
      </c>
      <c r="E49" s="243">
        <f>SUM(E50:E51)</f>
        <v>0</v>
      </c>
      <c r="F49" s="243">
        <f aca="true" t="shared" si="10" ref="F49:S49">SUM(F50:F51)</f>
        <v>0</v>
      </c>
      <c r="G49" s="243">
        <f t="shared" si="10"/>
        <v>0</v>
      </c>
      <c r="H49" s="243">
        <f t="shared" si="10"/>
        <v>0</v>
      </c>
      <c r="I49" s="243">
        <f t="shared" si="10"/>
        <v>0</v>
      </c>
      <c r="J49" s="243">
        <f t="shared" si="10"/>
        <v>0</v>
      </c>
      <c r="K49" s="243">
        <f t="shared" si="10"/>
        <v>0</v>
      </c>
      <c r="L49" s="243">
        <f t="shared" si="10"/>
        <v>0</v>
      </c>
      <c r="M49" s="243">
        <f t="shared" si="10"/>
        <v>0</v>
      </c>
      <c r="N49" s="243">
        <f t="shared" si="10"/>
        <v>0</v>
      </c>
      <c r="O49" s="243">
        <f t="shared" si="10"/>
        <v>0</v>
      </c>
      <c r="P49" s="243">
        <f t="shared" si="10"/>
        <v>0</v>
      </c>
      <c r="Q49" s="243">
        <f t="shared" si="10"/>
        <v>0</v>
      </c>
      <c r="R49" s="243">
        <f t="shared" si="10"/>
        <v>0</v>
      </c>
      <c r="S49" s="244">
        <f t="shared" si="10"/>
        <v>0</v>
      </c>
    </row>
    <row r="50" spans="2:19" s="240" customFormat="1" ht="18.75">
      <c r="B50" s="37"/>
      <c r="C50" s="185"/>
      <c r="D50" s="255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0" customFormat="1" ht="18.75">
      <c r="B51" s="37"/>
      <c r="C51" s="185"/>
      <c r="D51" s="255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0" customFormat="1" ht="18.75">
      <c r="B52" s="37">
        <v>2</v>
      </c>
      <c r="C52" s="186" t="s">
        <v>92</v>
      </c>
      <c r="D52" s="255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0" customFormat="1" ht="18.75">
      <c r="B53" s="37"/>
      <c r="C53" s="186"/>
      <c r="D53" s="255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0" customFormat="1" ht="19.5" thickBot="1">
      <c r="B54" s="206" t="s">
        <v>24</v>
      </c>
      <c r="C54" s="183" t="s">
        <v>48</v>
      </c>
      <c r="D54" s="253">
        <v>616000</v>
      </c>
      <c r="E54" s="241">
        <f>E55</f>
        <v>0</v>
      </c>
      <c r="F54" s="241">
        <f aca="true" t="shared" si="12" ref="F54:S54">F55</f>
        <v>0</v>
      </c>
      <c r="G54" s="241">
        <f t="shared" si="12"/>
        <v>0</v>
      </c>
      <c r="H54" s="241">
        <f t="shared" si="12"/>
        <v>0</v>
      </c>
      <c r="I54" s="241">
        <f t="shared" si="12"/>
        <v>0</v>
      </c>
      <c r="J54" s="241">
        <f t="shared" si="12"/>
        <v>0</v>
      </c>
      <c r="K54" s="241">
        <f t="shared" si="12"/>
        <v>0</v>
      </c>
      <c r="L54" s="241">
        <f t="shared" si="12"/>
        <v>0</v>
      </c>
      <c r="M54" s="241">
        <f t="shared" si="12"/>
        <v>0</v>
      </c>
      <c r="N54" s="241">
        <f t="shared" si="12"/>
        <v>0</v>
      </c>
      <c r="O54" s="241">
        <f t="shared" si="12"/>
        <v>0</v>
      </c>
      <c r="P54" s="241">
        <f t="shared" si="12"/>
        <v>0</v>
      </c>
      <c r="Q54" s="241">
        <f t="shared" si="12"/>
        <v>0</v>
      </c>
      <c r="R54" s="241">
        <f t="shared" si="12"/>
        <v>0</v>
      </c>
      <c r="S54" s="242">
        <f t="shared" si="12"/>
        <v>0</v>
      </c>
    </row>
    <row r="55" spans="2:19" s="240" customFormat="1" ht="18.75">
      <c r="B55" s="208">
        <v>1</v>
      </c>
      <c r="C55" s="187" t="s">
        <v>93</v>
      </c>
      <c r="D55" s="256">
        <v>616200</v>
      </c>
      <c r="E55" s="246"/>
      <c r="F55" s="246"/>
      <c r="G55" s="247">
        <f t="shared" si="1"/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8"/>
    </row>
    <row r="56" spans="2:19" s="240" customFormat="1" ht="38.25" thickBot="1">
      <c r="B56" s="206" t="s">
        <v>28</v>
      </c>
      <c r="C56" s="183" t="s">
        <v>140</v>
      </c>
      <c r="D56" s="257"/>
      <c r="E56" s="241">
        <f>SUM(E57:E62)</f>
        <v>0</v>
      </c>
      <c r="F56" s="241">
        <f aca="true" t="shared" si="13" ref="F56:S56">SUM(F57:F62)</f>
        <v>0</v>
      </c>
      <c r="G56" s="241">
        <f t="shared" si="13"/>
        <v>0</v>
      </c>
      <c r="H56" s="241">
        <f t="shared" si="13"/>
        <v>0</v>
      </c>
      <c r="I56" s="241">
        <f t="shared" si="13"/>
        <v>0</v>
      </c>
      <c r="J56" s="241">
        <f t="shared" si="13"/>
        <v>0</v>
      </c>
      <c r="K56" s="241">
        <f t="shared" si="13"/>
        <v>0</v>
      </c>
      <c r="L56" s="241">
        <f t="shared" si="13"/>
        <v>0</v>
      </c>
      <c r="M56" s="241">
        <f t="shared" si="13"/>
        <v>0</v>
      </c>
      <c r="N56" s="241">
        <f t="shared" si="13"/>
        <v>0</v>
      </c>
      <c r="O56" s="241">
        <f t="shared" si="13"/>
        <v>0</v>
      </c>
      <c r="P56" s="241">
        <f t="shared" si="13"/>
        <v>0</v>
      </c>
      <c r="Q56" s="241">
        <f t="shared" si="13"/>
        <v>0</v>
      </c>
      <c r="R56" s="241">
        <f t="shared" si="13"/>
        <v>0</v>
      </c>
      <c r="S56" s="242">
        <f t="shared" si="13"/>
        <v>0</v>
      </c>
    </row>
    <row r="57" spans="2:19" s="240" customFormat="1" ht="18.75">
      <c r="B57" s="209">
        <v>1</v>
      </c>
      <c r="C57" s="188" t="s">
        <v>94</v>
      </c>
      <c r="D57" s="258">
        <v>821100</v>
      </c>
      <c r="E57" s="247"/>
      <c r="F57" s="247"/>
      <c r="G57" s="247">
        <f t="shared" si="1"/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9"/>
    </row>
    <row r="58" spans="2:19" s="240" customFormat="1" ht="18.75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0" customFormat="1" ht="18.75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0" customFormat="1" ht="18.75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0" customFormat="1" ht="18.75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0" customFormat="1" ht="18.75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1"/>
    </row>
    <row r="63" spans="2:20" s="240" customFormat="1" ht="19.5" thickBot="1">
      <c r="B63" s="206"/>
      <c r="C63" s="183" t="s">
        <v>49</v>
      </c>
      <c r="D63" s="257"/>
      <c r="E63" s="241">
        <f>E14+E26+E48+E54+E56</f>
        <v>0</v>
      </c>
      <c r="F63" s="241">
        <f aca="true" t="shared" si="14" ref="F63:S63">F14+F26+F48+F54+F56</f>
        <v>0</v>
      </c>
      <c r="G63" s="241">
        <f t="shared" si="14"/>
        <v>0</v>
      </c>
      <c r="H63" s="241">
        <f t="shared" si="14"/>
        <v>0</v>
      </c>
      <c r="I63" s="241">
        <f t="shared" si="14"/>
        <v>0</v>
      </c>
      <c r="J63" s="241">
        <f t="shared" si="14"/>
        <v>0</v>
      </c>
      <c r="K63" s="241">
        <f t="shared" si="14"/>
        <v>0</v>
      </c>
      <c r="L63" s="241">
        <f t="shared" si="14"/>
        <v>0</v>
      </c>
      <c r="M63" s="241">
        <f t="shared" si="14"/>
        <v>0</v>
      </c>
      <c r="N63" s="241">
        <f t="shared" si="14"/>
        <v>0</v>
      </c>
      <c r="O63" s="241">
        <f t="shared" si="14"/>
        <v>0</v>
      </c>
      <c r="P63" s="241">
        <f t="shared" si="14"/>
        <v>0</v>
      </c>
      <c r="Q63" s="241">
        <f t="shared" si="14"/>
        <v>0</v>
      </c>
      <c r="R63" s="241">
        <f t="shared" si="14"/>
        <v>0</v>
      </c>
      <c r="S63" s="242">
        <f t="shared" si="14"/>
        <v>0</v>
      </c>
      <c r="T63" s="25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151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20.2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20.2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20.2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20.2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37.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20.2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 hidden="1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 hidden="1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20.2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 hidden="1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 hidden="1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 hidden="1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 hidden="1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 hidden="1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 hidden="1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 hidden="1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20.2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20.2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20.2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20.25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21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159</v>
      </c>
      <c r="F10" s="538" t="s">
        <v>148</v>
      </c>
      <c r="G10" s="520" t="s">
        <v>155</v>
      </c>
      <c r="H10" s="520" t="s">
        <v>158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157</v>
      </c>
      <c r="J12" s="166" t="s">
        <v>56</v>
      </c>
      <c r="K12" s="166" t="s">
        <v>57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4.75" customHeight="1">
      <c r="B15" s="26">
        <v>1</v>
      </c>
      <c r="C15" s="180" t="s">
        <v>38</v>
      </c>
      <c r="D15" s="191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4.75" customHeight="1">
      <c r="B16" s="32">
        <v>2</v>
      </c>
      <c r="C16" s="181" t="s">
        <v>80</v>
      </c>
      <c r="D16" s="193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4.75" customHeight="1">
      <c r="B17" s="32">
        <v>3</v>
      </c>
      <c r="C17" s="182" t="s">
        <v>14</v>
      </c>
      <c r="D17" s="193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4.75" customHeight="1">
      <c r="B18" s="32">
        <v>4</v>
      </c>
      <c r="C18" s="181" t="s">
        <v>81</v>
      </c>
      <c r="D18" s="193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4.75" customHeight="1">
      <c r="B19" s="32">
        <v>5</v>
      </c>
      <c r="C19" s="181" t="s">
        <v>16</v>
      </c>
      <c r="D19" s="193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4.75" customHeight="1">
      <c r="B20" s="32">
        <v>6</v>
      </c>
      <c r="C20" s="182" t="s">
        <v>40</v>
      </c>
      <c r="D20" s="193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4.75" customHeight="1">
      <c r="B21" s="32">
        <v>7</v>
      </c>
      <c r="C21" s="181" t="s">
        <v>41</v>
      </c>
      <c r="D21" s="193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4.75" customHeight="1">
      <c r="B22" s="32">
        <v>8</v>
      </c>
      <c r="C22" s="182" t="s">
        <v>101</v>
      </c>
      <c r="D22" s="193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4.75" customHeight="1">
      <c r="B23" s="32">
        <v>9</v>
      </c>
      <c r="C23" s="182" t="s">
        <v>18</v>
      </c>
      <c r="D23" s="193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2">
        <v>10</v>
      </c>
      <c r="C24" s="181" t="s">
        <v>83</v>
      </c>
      <c r="D24" s="193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4.75" customHeight="1">
      <c r="B25" s="32">
        <v>11</v>
      </c>
      <c r="C25" s="181" t="s">
        <v>20</v>
      </c>
      <c r="D25" s="193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4.75" customHeight="1">
      <c r="B27" s="207">
        <v>1</v>
      </c>
      <c r="C27" s="184" t="s">
        <v>85</v>
      </c>
      <c r="D27" s="196">
        <v>614100</v>
      </c>
      <c r="E27" s="232">
        <f>SUM(G27:H27)</f>
        <v>0</v>
      </c>
      <c r="F27" s="232">
        <f aca="true" t="shared" si="4" ref="F27:T27">F28+F29</f>
        <v>0</v>
      </c>
      <c r="G27" s="232"/>
      <c r="H27" s="232">
        <f t="shared" si="4"/>
        <v>0</v>
      </c>
      <c r="I27" s="232">
        <f t="shared" si="4"/>
        <v>0</v>
      </c>
      <c r="J27" s="232">
        <f t="shared" si="4"/>
        <v>0</v>
      </c>
      <c r="K27" s="232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4.75" customHeight="1" hidden="1">
      <c r="B28" s="37"/>
      <c r="C28" s="185"/>
      <c r="D28" s="197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4.75" customHeight="1" hidden="1">
      <c r="B29" s="37"/>
      <c r="C29" s="185"/>
      <c r="D29" s="197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4.75" customHeight="1">
      <c r="B30" s="37">
        <v>2</v>
      </c>
      <c r="C30" s="185" t="s">
        <v>86</v>
      </c>
      <c r="D30" s="197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4.75" customHeight="1" hidden="1">
      <c r="B31" s="37"/>
      <c r="C31" s="185"/>
      <c r="D31" s="197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4.75" customHeight="1">
      <c r="B32" s="37">
        <v>3</v>
      </c>
      <c r="C32" s="181" t="s">
        <v>87</v>
      </c>
      <c r="D32" s="197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4.75" customHeight="1" hidden="1">
      <c r="B33" s="37"/>
      <c r="C33" s="185"/>
      <c r="D33" s="197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4.75" customHeight="1" hidden="1">
      <c r="B34" s="37"/>
      <c r="C34" s="185"/>
      <c r="D34" s="197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4.75" customHeight="1" hidden="1">
      <c r="B35" s="37"/>
      <c r="C35" s="185"/>
      <c r="D35" s="197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4.75" customHeight="1" hidden="1">
      <c r="B36" s="37"/>
      <c r="C36" s="185"/>
      <c r="D36" s="197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4.75" customHeight="1" hidden="1">
      <c r="B37" s="32"/>
      <c r="C37" s="185"/>
      <c r="D37" s="193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4.75" customHeight="1" hidden="1">
      <c r="B38" s="37"/>
      <c r="C38" s="185"/>
      <c r="D38" s="197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4.75" customHeight="1" hidden="1">
      <c r="B39" s="37"/>
      <c r="C39" s="185"/>
      <c r="D39" s="197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4.75" customHeight="1" hidden="1">
      <c r="B40" s="32"/>
      <c r="C40" s="185"/>
      <c r="D40" s="193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4.75" customHeight="1">
      <c r="B41" s="37">
        <v>4</v>
      </c>
      <c r="C41" s="185" t="s">
        <v>88</v>
      </c>
      <c r="D41" s="197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4.75" customHeight="1">
      <c r="B42" s="37"/>
      <c r="C42" s="185"/>
      <c r="D42" s="197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4.75" customHeight="1">
      <c r="B43" s="37"/>
      <c r="C43" s="185"/>
      <c r="D43" s="197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4.75" customHeight="1">
      <c r="B44" s="37">
        <v>5</v>
      </c>
      <c r="C44" s="185" t="s">
        <v>89</v>
      </c>
      <c r="D44" s="197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4.75" customHeight="1">
      <c r="B45" s="37"/>
      <c r="C45" s="185"/>
      <c r="D45" s="197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4.75" customHeight="1">
      <c r="B46" s="37">
        <v>6</v>
      </c>
      <c r="C46" s="185" t="s">
        <v>90</v>
      </c>
      <c r="D46" s="197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4.75" customHeight="1">
      <c r="B47" s="32"/>
      <c r="C47" s="180"/>
      <c r="D47" s="204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4.75" customHeight="1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4.75" customHeight="1">
      <c r="B49" s="207">
        <v>1</v>
      </c>
      <c r="C49" s="184" t="s">
        <v>91</v>
      </c>
      <c r="D49" s="196">
        <v>615100</v>
      </c>
      <c r="E49" s="232">
        <f t="shared" si="5"/>
        <v>0</v>
      </c>
      <c r="F49" s="232">
        <f aca="true" t="shared" si="12" ref="F49:T49">SUM(F50:F51)</f>
        <v>0</v>
      </c>
      <c r="G49" s="232"/>
      <c r="H49" s="232">
        <f t="shared" si="12"/>
        <v>0</v>
      </c>
      <c r="I49" s="232">
        <f t="shared" si="12"/>
        <v>0</v>
      </c>
      <c r="J49" s="232">
        <f t="shared" si="12"/>
        <v>0</v>
      </c>
      <c r="K49" s="232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4.75" customHeight="1">
      <c r="B50" s="37"/>
      <c r="C50" s="185"/>
      <c r="D50" s="197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4.75" customHeight="1">
      <c r="B51" s="37"/>
      <c r="C51" s="185"/>
      <c r="D51" s="197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4.75" customHeight="1">
      <c r="B52" s="37">
        <v>2</v>
      </c>
      <c r="C52" s="186" t="s">
        <v>92</v>
      </c>
      <c r="D52" s="197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4.75" customHeight="1">
      <c r="B53" s="37"/>
      <c r="C53" s="186"/>
      <c r="D53" s="197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4.75" customHeight="1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4.75" customHeight="1">
      <c r="B55" s="208">
        <v>1</v>
      </c>
      <c r="C55" s="187" t="s">
        <v>93</v>
      </c>
      <c r="D55" s="199">
        <v>616200</v>
      </c>
      <c r="E55" s="178">
        <f>G55+H55</f>
        <v>0</v>
      </c>
      <c r="F55" s="178"/>
      <c r="G55" s="178"/>
      <c r="H55" s="171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24.75" customHeight="1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4.75" customHeight="1">
      <c r="B57" s="209">
        <v>1</v>
      </c>
      <c r="C57" s="188" t="s">
        <v>94</v>
      </c>
      <c r="D57" s="202">
        <v>821100</v>
      </c>
      <c r="E57" s="171">
        <f aca="true" t="shared" si="16" ref="E57:E62">G57+H57</f>
        <v>0</v>
      </c>
      <c r="F57" s="171"/>
      <c r="G57" s="171"/>
      <c r="H57" s="171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4.75" customHeight="1">
      <c r="B58" s="32">
        <v>2</v>
      </c>
      <c r="C58" s="180" t="s">
        <v>43</v>
      </c>
      <c r="D58" s="204">
        <v>821200</v>
      </c>
      <c r="E58" s="171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4.75" customHeight="1">
      <c r="B59" s="32">
        <v>3</v>
      </c>
      <c r="C59" s="180" t="s">
        <v>44</v>
      </c>
      <c r="D59" s="204">
        <v>821300</v>
      </c>
      <c r="E59" s="171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4.75" customHeight="1">
      <c r="B60" s="32">
        <v>4</v>
      </c>
      <c r="C60" s="186" t="s">
        <v>45</v>
      </c>
      <c r="D60" s="204">
        <v>821400</v>
      </c>
      <c r="E60" s="171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4.75" customHeight="1">
      <c r="B61" s="32">
        <v>5</v>
      </c>
      <c r="C61" s="186" t="s">
        <v>46</v>
      </c>
      <c r="D61" s="204">
        <v>821500</v>
      </c>
      <c r="E61" s="171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0" ht="24.75" customHeight="1">
      <c r="B62" s="32">
        <v>6</v>
      </c>
      <c r="C62" s="186" t="s">
        <v>47</v>
      </c>
      <c r="D62" s="204">
        <v>821600</v>
      </c>
      <c r="E62" s="171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</row>
    <row r="63" spans="2:20" ht="24.75" customHeight="1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548" t="s">
        <v>36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ht="15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ht="15.75" thickBot="1">
      <c r="A5" s="571"/>
      <c r="B5" s="571"/>
      <c r="C5" s="571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ht="21" customHeight="1">
      <c r="A6" s="578" t="s">
        <v>1</v>
      </c>
      <c r="B6" s="581" t="s">
        <v>2</v>
      </c>
      <c r="C6" s="578" t="s">
        <v>3</v>
      </c>
      <c r="D6" s="584" t="s">
        <v>72</v>
      </c>
      <c r="E6" s="79" t="s">
        <v>51</v>
      </c>
      <c r="F6" s="584" t="s">
        <v>79</v>
      </c>
      <c r="G6" s="572" t="s">
        <v>4</v>
      </c>
      <c r="H6" s="573"/>
      <c r="I6" s="573"/>
      <c r="J6" s="573"/>
      <c r="K6" s="573"/>
      <c r="L6" s="573"/>
      <c r="M6" s="573"/>
      <c r="N6" s="573"/>
      <c r="O6" s="574"/>
    </row>
    <row r="7" spans="1:15" ht="22.5" customHeight="1" thickBot="1">
      <c r="A7" s="579"/>
      <c r="B7" s="582"/>
      <c r="C7" s="579"/>
      <c r="D7" s="585"/>
      <c r="E7" s="80"/>
      <c r="F7" s="585"/>
      <c r="G7" s="575"/>
      <c r="H7" s="576"/>
      <c r="I7" s="576"/>
      <c r="J7" s="576"/>
      <c r="K7" s="576"/>
      <c r="L7" s="576"/>
      <c r="M7" s="576"/>
      <c r="N7" s="576"/>
      <c r="O7" s="577"/>
    </row>
    <row r="8" spans="1:15" ht="67.5" customHeight="1" thickBot="1">
      <c r="A8" s="580"/>
      <c r="B8" s="583"/>
      <c r="C8" s="580"/>
      <c r="D8" s="586"/>
      <c r="E8" s="81"/>
      <c r="F8" s="58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67" t="s">
        <v>50</v>
      </c>
      <c r="C45" s="568"/>
      <c r="D45" s="56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542" t="s">
        <v>0</v>
      </c>
      <c r="B1" s="543"/>
      <c r="C1" s="543"/>
      <c r="D1" s="543"/>
      <c r="E1" s="543"/>
      <c r="F1" s="543"/>
      <c r="G1" s="543"/>
      <c r="H1" s="543"/>
      <c r="I1" s="543"/>
    </row>
    <row r="2" spans="1:9" ht="15">
      <c r="A2" s="548" t="s">
        <v>64</v>
      </c>
      <c r="B2" s="569"/>
      <c r="C2" s="569"/>
      <c r="D2" s="569"/>
      <c r="E2" s="569"/>
      <c r="F2" s="569"/>
      <c r="G2" s="569"/>
      <c r="H2" s="569"/>
      <c r="I2" s="569"/>
    </row>
    <row r="3" spans="1:9" ht="15">
      <c r="A3" s="548"/>
      <c r="B3" s="569"/>
      <c r="C3" s="569"/>
      <c r="D3" s="569"/>
      <c r="E3" s="569"/>
      <c r="F3" s="569"/>
      <c r="G3" s="569"/>
      <c r="H3" s="569"/>
      <c r="I3" s="569"/>
    </row>
    <row r="4" spans="1:9" ht="15">
      <c r="A4" s="570"/>
      <c r="B4" s="570"/>
      <c r="C4" s="570"/>
      <c r="D4" s="570"/>
      <c r="E4" s="570"/>
      <c r="F4" s="570"/>
      <c r="G4" s="570"/>
      <c r="H4" s="570"/>
      <c r="I4" s="570"/>
    </row>
    <row r="5" spans="1:9" ht="15.75" thickBot="1">
      <c r="A5" s="545"/>
      <c r="B5" s="545"/>
      <c r="C5" s="545"/>
      <c r="D5" s="2"/>
      <c r="E5" s="2"/>
      <c r="F5" s="546"/>
      <c r="G5" s="546"/>
      <c r="H5" s="546"/>
      <c r="I5" s="546"/>
    </row>
    <row r="6" spans="1:9" ht="30.75" customHeight="1">
      <c r="A6" s="578" t="s">
        <v>1</v>
      </c>
      <c r="B6" s="581" t="s">
        <v>2</v>
      </c>
      <c r="C6" s="578" t="s">
        <v>3</v>
      </c>
      <c r="D6" s="584" t="s">
        <v>72</v>
      </c>
      <c r="E6" s="584" t="s">
        <v>71</v>
      </c>
      <c r="F6" s="584" t="s">
        <v>78</v>
      </c>
      <c r="G6" s="587" t="s">
        <v>25</v>
      </c>
      <c r="H6" s="588"/>
      <c r="I6" s="589"/>
    </row>
    <row r="7" spans="1:9" ht="30.75" customHeight="1" thickBot="1">
      <c r="A7" s="579"/>
      <c r="B7" s="582"/>
      <c r="C7" s="579"/>
      <c r="D7" s="585"/>
      <c r="E7" s="585"/>
      <c r="F7" s="585"/>
      <c r="G7" s="590"/>
      <c r="H7" s="591"/>
      <c r="I7" s="592"/>
    </row>
    <row r="8" spans="1:9" ht="23.25" customHeight="1" thickBot="1">
      <c r="A8" s="580"/>
      <c r="B8" s="583"/>
      <c r="C8" s="580"/>
      <c r="D8" s="586"/>
      <c r="E8" s="586"/>
      <c r="F8" s="58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A1:I1"/>
    <mergeCell ref="A2:I4"/>
    <mergeCell ref="A5:C5"/>
    <mergeCell ref="F5:I5"/>
    <mergeCell ref="A6:A8"/>
    <mergeCell ref="B6:B8"/>
    <mergeCell ref="G6:I7"/>
    <mergeCell ref="E6:E8"/>
    <mergeCell ref="C6:C8"/>
    <mergeCell ref="F6:F8"/>
    <mergeCell ref="D6:D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542" t="s">
        <v>0</v>
      </c>
      <c r="B1" s="543"/>
      <c r="C1" s="543"/>
      <c r="D1" s="543"/>
      <c r="E1" s="543"/>
      <c r="F1" s="543"/>
      <c r="G1" s="543"/>
      <c r="H1" s="543"/>
      <c r="I1" s="543"/>
    </row>
    <row r="2" spans="1:9" ht="28.5" customHeight="1">
      <c r="A2" s="548" t="s">
        <v>65</v>
      </c>
      <c r="B2" s="569"/>
      <c r="C2" s="569"/>
      <c r="D2" s="569"/>
      <c r="E2" s="569"/>
      <c r="F2" s="569"/>
      <c r="G2" s="569"/>
      <c r="H2" s="569"/>
      <c r="I2" s="569"/>
    </row>
    <row r="3" spans="1:9" ht="15">
      <c r="A3" s="570"/>
      <c r="B3" s="570"/>
      <c r="C3" s="570"/>
      <c r="D3" s="570"/>
      <c r="E3" s="570"/>
      <c r="F3" s="570"/>
      <c r="G3" s="570"/>
      <c r="H3" s="570"/>
      <c r="I3" s="570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545"/>
      <c r="B5" s="545"/>
      <c r="C5" s="545"/>
      <c r="D5" s="2"/>
      <c r="E5" s="2"/>
      <c r="F5" s="546"/>
      <c r="G5" s="546"/>
      <c r="H5" s="546"/>
      <c r="I5" s="546"/>
    </row>
    <row r="6" spans="1:9" ht="30.75" customHeight="1">
      <c r="A6" s="578" t="s">
        <v>1</v>
      </c>
      <c r="B6" s="581" t="s">
        <v>2</v>
      </c>
      <c r="C6" s="578" t="s">
        <v>3</v>
      </c>
      <c r="D6" s="584" t="s">
        <v>72</v>
      </c>
      <c r="E6" s="584" t="s">
        <v>71</v>
      </c>
      <c r="F6" s="584" t="s">
        <v>78</v>
      </c>
      <c r="G6" s="587" t="s">
        <v>74</v>
      </c>
      <c r="H6" s="588"/>
      <c r="I6" s="589"/>
    </row>
    <row r="7" spans="1:9" ht="30.75" customHeight="1" thickBot="1">
      <c r="A7" s="579"/>
      <c r="B7" s="582"/>
      <c r="C7" s="579"/>
      <c r="D7" s="585"/>
      <c r="E7" s="585"/>
      <c r="F7" s="585"/>
      <c r="G7" s="590"/>
      <c r="H7" s="591"/>
      <c r="I7" s="592"/>
    </row>
    <row r="8" spans="1:9" ht="23.25" customHeight="1" thickBot="1">
      <c r="A8" s="580"/>
      <c r="B8" s="583"/>
      <c r="C8" s="580"/>
      <c r="D8" s="586"/>
      <c r="E8" s="586"/>
      <c r="F8" s="586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B6:B8"/>
    <mergeCell ref="C6:C8"/>
    <mergeCell ref="G6:I7"/>
    <mergeCell ref="E6:E8"/>
    <mergeCell ref="D6:D8"/>
    <mergeCell ref="F6:F8"/>
    <mergeCell ref="A1:I1"/>
    <mergeCell ref="A2:I3"/>
    <mergeCell ref="A5:C5"/>
    <mergeCell ref="F5:I5"/>
    <mergeCell ref="A6:A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542" t="s">
        <v>0</v>
      </c>
      <c r="B1" s="543"/>
      <c r="C1" s="543"/>
      <c r="D1" s="543"/>
      <c r="E1" s="543"/>
      <c r="F1" s="543"/>
      <c r="G1" s="543"/>
      <c r="H1" s="543"/>
      <c r="I1" s="543"/>
    </row>
    <row r="2" spans="1:9" ht="21.75" customHeight="1">
      <c r="A2" s="548" t="s">
        <v>66</v>
      </c>
      <c r="B2" s="569"/>
      <c r="C2" s="569"/>
      <c r="D2" s="569"/>
      <c r="E2" s="569"/>
      <c r="F2" s="569"/>
      <c r="G2" s="569"/>
      <c r="H2" s="569"/>
      <c r="I2" s="569"/>
    </row>
    <row r="3" spans="1:9" ht="15">
      <c r="A3" s="570"/>
      <c r="B3" s="570"/>
      <c r="C3" s="570"/>
      <c r="D3" s="570"/>
      <c r="E3" s="570"/>
      <c r="F3" s="570"/>
      <c r="G3" s="570"/>
      <c r="H3" s="570"/>
      <c r="I3" s="570"/>
    </row>
    <row r="4" spans="1:9" ht="26.25" customHeight="1">
      <c r="A4" s="542" t="s">
        <v>26</v>
      </c>
      <c r="B4" s="543"/>
      <c r="C4" s="543"/>
      <c r="D4" s="543"/>
      <c r="E4" s="543"/>
      <c r="F4" s="543"/>
      <c r="G4" s="543"/>
      <c r="H4" s="543"/>
      <c r="I4" s="543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78" t="s">
        <v>1</v>
      </c>
      <c r="B6" s="581" t="s">
        <v>2</v>
      </c>
      <c r="C6" s="578" t="s">
        <v>3</v>
      </c>
      <c r="D6" s="584" t="s">
        <v>72</v>
      </c>
      <c r="E6" s="584" t="s">
        <v>71</v>
      </c>
      <c r="F6" s="584" t="s">
        <v>78</v>
      </c>
      <c r="G6" s="587" t="s">
        <v>76</v>
      </c>
      <c r="H6" s="588"/>
      <c r="I6" s="589"/>
    </row>
    <row r="7" spans="1:9" s="9" customFormat="1" ht="30.75" customHeight="1" thickBot="1">
      <c r="A7" s="579"/>
      <c r="B7" s="582"/>
      <c r="C7" s="579"/>
      <c r="D7" s="585"/>
      <c r="E7" s="585"/>
      <c r="F7" s="585"/>
      <c r="G7" s="590"/>
      <c r="H7" s="591"/>
      <c r="I7" s="592"/>
    </row>
    <row r="8" spans="1:9" s="9" customFormat="1" ht="23.25" customHeight="1" thickBot="1">
      <c r="A8" s="580"/>
      <c r="B8" s="583"/>
      <c r="C8" s="580"/>
      <c r="D8" s="586"/>
      <c r="E8" s="586"/>
      <c r="F8" s="586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548" t="s">
        <v>36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 ht="15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1:15" ht="15.75" thickBot="1">
      <c r="A5" s="571"/>
      <c r="B5" s="571"/>
      <c r="C5" s="571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ht="21" customHeight="1">
      <c r="A6" s="578" t="s">
        <v>1</v>
      </c>
      <c r="B6" s="581" t="s">
        <v>2</v>
      </c>
      <c r="C6" s="578" t="s">
        <v>3</v>
      </c>
      <c r="D6" s="584" t="s">
        <v>72</v>
      </c>
      <c r="E6" s="79" t="s">
        <v>51</v>
      </c>
      <c r="F6" s="584" t="s">
        <v>79</v>
      </c>
      <c r="G6" s="572" t="s">
        <v>4</v>
      </c>
      <c r="H6" s="573"/>
      <c r="I6" s="573"/>
      <c r="J6" s="573"/>
      <c r="K6" s="573"/>
      <c r="L6" s="573"/>
      <c r="M6" s="573"/>
      <c r="N6" s="573"/>
      <c r="O6" s="574"/>
    </row>
    <row r="7" spans="1:15" ht="22.5" customHeight="1" thickBot="1">
      <c r="A7" s="579"/>
      <c r="B7" s="582"/>
      <c r="C7" s="579"/>
      <c r="D7" s="585"/>
      <c r="E7" s="80"/>
      <c r="F7" s="585"/>
      <c r="G7" s="575"/>
      <c r="H7" s="576"/>
      <c r="I7" s="576"/>
      <c r="J7" s="576"/>
      <c r="K7" s="576"/>
      <c r="L7" s="576"/>
      <c r="M7" s="576"/>
      <c r="N7" s="576"/>
      <c r="O7" s="577"/>
    </row>
    <row r="8" spans="1:15" ht="67.5" customHeight="1" thickBot="1">
      <c r="A8" s="580"/>
      <c r="B8" s="583"/>
      <c r="C8" s="580"/>
      <c r="D8" s="586"/>
      <c r="E8" s="81"/>
      <c r="F8" s="586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67" t="s">
        <v>50</v>
      </c>
      <c r="C45" s="568"/>
      <c r="D45" s="568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6:B8"/>
    <mergeCell ref="C6:C8"/>
    <mergeCell ref="D6:D8"/>
    <mergeCell ref="F6:F8"/>
    <mergeCell ref="G6:O7"/>
    <mergeCell ref="B45:D45"/>
    <mergeCell ref="A1:O1"/>
    <mergeCell ref="A3:O4"/>
    <mergeCell ref="A5:C5"/>
    <mergeCell ref="D5:O5"/>
    <mergeCell ref="A6:A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6" ht="29.25" customHeight="1">
      <c r="A2" s="548" t="s">
        <v>31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ht="15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</row>
    <row r="4" spans="1:16" ht="18.75">
      <c r="A4" s="542" t="s">
        <v>27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78" t="s">
        <v>1</v>
      </c>
      <c r="B6" s="581" t="s">
        <v>2</v>
      </c>
      <c r="C6" s="578" t="s">
        <v>3</v>
      </c>
      <c r="D6" s="578" t="s">
        <v>35</v>
      </c>
      <c r="E6" s="572" t="s">
        <v>30</v>
      </c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4"/>
    </row>
    <row r="7" spans="1:16" ht="25.5" customHeight="1" thickBot="1">
      <c r="A7" s="579"/>
      <c r="B7" s="582"/>
      <c r="C7" s="579"/>
      <c r="D7" s="579"/>
      <c r="E7" s="575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7"/>
    </row>
    <row r="8" spans="1:16" ht="21" customHeight="1" thickBot="1">
      <c r="A8" s="580"/>
      <c r="B8" s="583"/>
      <c r="C8" s="580"/>
      <c r="D8" s="59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1"/>
  <sheetViews>
    <sheetView view="pageBreakPreview" zoomScale="106" zoomScaleSheetLayoutView="106" zoomScalePageLayoutView="0" workbookViewId="0" topLeftCell="B91">
      <selection activeCell="I146" sqref="I146"/>
    </sheetView>
  </sheetViews>
  <sheetFormatPr defaultColWidth="9.140625" defaultRowHeight="15"/>
  <cols>
    <col min="1" max="1" width="0.71875" style="428" hidden="1" customWidth="1"/>
    <col min="2" max="2" width="4.28125" style="428" customWidth="1"/>
    <col min="3" max="3" width="41.57421875" style="428" customWidth="1"/>
    <col min="4" max="4" width="14.421875" style="428" customWidth="1"/>
    <col min="5" max="5" width="15.00390625" style="428" customWidth="1"/>
    <col min="6" max="6" width="0.42578125" style="428" hidden="1" customWidth="1"/>
    <col min="7" max="7" width="14.7109375" style="428" customWidth="1"/>
    <col min="8" max="9" width="14.28125" style="428" customWidth="1"/>
    <col min="10" max="10" width="14.00390625" style="428" customWidth="1"/>
    <col min="11" max="11" width="15.140625" style="428" customWidth="1"/>
    <col min="12" max="12" width="13.8515625" style="428" customWidth="1"/>
    <col min="13" max="14" width="14.8515625" style="428" customWidth="1"/>
    <col min="15" max="15" width="10.7109375" style="428" customWidth="1"/>
    <col min="16" max="16" width="11.57421875" style="428" customWidth="1"/>
    <col min="17" max="16384" width="9.140625" style="428" customWidth="1"/>
  </cols>
  <sheetData>
    <row r="1" spans="2:16" ht="25.5" customHeight="1">
      <c r="B1" s="515" t="s">
        <v>95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</row>
    <row r="2" spans="12:14" ht="25.5" customHeight="1">
      <c r="L2" s="517" t="s">
        <v>96</v>
      </c>
      <c r="M2" s="517"/>
      <c r="N2" s="430"/>
    </row>
    <row r="3" spans="2:16" ht="25.5" customHeight="1">
      <c r="B3" s="515" t="s">
        <v>100</v>
      </c>
      <c r="C3" s="515"/>
      <c r="D3" s="518" t="s">
        <v>187</v>
      </c>
      <c r="E3" s="518"/>
      <c r="F3" s="518"/>
      <c r="G3" s="518"/>
      <c r="H3" s="518"/>
      <c r="I3" s="518"/>
      <c r="J3" s="518"/>
      <c r="K3" s="429"/>
      <c r="L3" s="517"/>
      <c r="M3" s="517"/>
      <c r="N3" s="431" t="s">
        <v>188</v>
      </c>
      <c r="O3" s="432"/>
      <c r="P3" s="429"/>
    </row>
    <row r="4" spans="2:16" ht="25.5" customHeight="1"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4"/>
      <c r="M4" s="435">
        <v>10</v>
      </c>
      <c r="N4" s="436"/>
      <c r="O4" s="436"/>
      <c r="P4" s="433"/>
    </row>
    <row r="5" spans="2:16" ht="25.5" customHeight="1">
      <c r="B5" s="517" t="s">
        <v>189</v>
      </c>
      <c r="C5" s="517"/>
      <c r="D5" s="517"/>
      <c r="E5" s="517"/>
      <c r="F5" s="517"/>
      <c r="G5" s="517"/>
      <c r="H5" s="517"/>
      <c r="I5" s="517"/>
      <c r="J5" s="517"/>
      <c r="K5" s="517"/>
      <c r="L5" s="430"/>
      <c r="M5" s="435"/>
      <c r="N5" s="437"/>
      <c r="O5" s="437"/>
      <c r="P5" s="438"/>
    </row>
    <row r="6" spans="2:16" s="439" customFormat="1" ht="25.5" customHeight="1">
      <c r="B6" s="519" t="s">
        <v>110</v>
      </c>
      <c r="C6" s="519"/>
      <c r="D6" s="519"/>
      <c r="E6" s="519"/>
      <c r="F6" s="519"/>
      <c r="G6" s="519"/>
      <c r="H6" s="519"/>
      <c r="I6" s="519"/>
      <c r="J6" s="438"/>
      <c r="K6" s="438"/>
      <c r="L6" s="517"/>
      <c r="M6" s="517"/>
      <c r="N6" s="430"/>
      <c r="O6" s="437"/>
      <c r="P6" s="438"/>
    </row>
    <row r="7" spans="2:16" ht="25.5" customHeight="1" thickBot="1">
      <c r="B7" s="495"/>
      <c r="C7" s="495"/>
      <c r="D7" s="495"/>
      <c r="E7" s="440"/>
      <c r="F7" s="440"/>
      <c r="G7" s="496"/>
      <c r="H7" s="496"/>
      <c r="I7" s="496"/>
      <c r="J7" s="496"/>
      <c r="K7" s="496"/>
      <c r="L7" s="496"/>
      <c r="M7" s="496"/>
      <c r="N7" s="496"/>
      <c r="O7" s="496"/>
      <c r="P7" s="496"/>
    </row>
    <row r="8" spans="1:16" s="439" customFormat="1" ht="25.5" customHeight="1">
      <c r="A8" s="441"/>
      <c r="B8" s="497" t="s">
        <v>1</v>
      </c>
      <c r="C8" s="500" t="s">
        <v>121</v>
      </c>
      <c r="D8" s="497" t="s">
        <v>3</v>
      </c>
      <c r="E8" s="503" t="s">
        <v>181</v>
      </c>
      <c r="F8" s="503" t="s">
        <v>148</v>
      </c>
      <c r="G8" s="503" t="s">
        <v>182</v>
      </c>
      <c r="H8" s="509" t="s">
        <v>112</v>
      </c>
      <c r="I8" s="510"/>
      <c r="J8" s="510"/>
      <c r="K8" s="510"/>
      <c r="L8" s="510"/>
      <c r="M8" s="510"/>
      <c r="N8" s="510"/>
      <c r="O8" s="510"/>
      <c r="P8" s="511"/>
    </row>
    <row r="9" spans="1:16" s="439" customFormat="1" ht="25.5" customHeight="1" thickBot="1">
      <c r="A9" s="441"/>
      <c r="B9" s="498"/>
      <c r="C9" s="501"/>
      <c r="D9" s="498"/>
      <c r="E9" s="504"/>
      <c r="F9" s="504"/>
      <c r="G9" s="504"/>
      <c r="H9" s="512"/>
      <c r="I9" s="513"/>
      <c r="J9" s="513"/>
      <c r="K9" s="513"/>
      <c r="L9" s="513"/>
      <c r="M9" s="513"/>
      <c r="N9" s="513"/>
      <c r="O9" s="513"/>
      <c r="P9" s="514"/>
    </row>
    <row r="10" spans="1:16" s="439" customFormat="1" ht="162.75" customHeight="1" thickBot="1">
      <c r="A10" s="441"/>
      <c r="B10" s="499"/>
      <c r="C10" s="502"/>
      <c r="D10" s="499"/>
      <c r="E10" s="505"/>
      <c r="F10" s="505"/>
      <c r="G10" s="505"/>
      <c r="H10" s="442" t="s">
        <v>111</v>
      </c>
      <c r="I10" s="443" t="s">
        <v>6</v>
      </c>
      <c r="J10" s="443" t="s">
        <v>7</v>
      </c>
      <c r="K10" s="443" t="s">
        <v>8</v>
      </c>
      <c r="L10" s="443" t="s">
        <v>32</v>
      </c>
      <c r="M10" s="443" t="s">
        <v>33</v>
      </c>
      <c r="N10" s="443" t="s">
        <v>34</v>
      </c>
      <c r="O10" s="443" t="s">
        <v>9</v>
      </c>
      <c r="P10" s="443" t="s">
        <v>10</v>
      </c>
    </row>
    <row r="11" spans="1:16" s="439" customFormat="1" ht="25.5" customHeight="1" thickBot="1">
      <c r="A11" s="441"/>
      <c r="B11" s="444">
        <v>1</v>
      </c>
      <c r="C11" s="445">
        <v>2</v>
      </c>
      <c r="D11" s="446">
        <v>3</v>
      </c>
      <c r="E11" s="445">
        <v>4</v>
      </c>
      <c r="F11" s="445">
        <v>5</v>
      </c>
      <c r="G11" s="445" t="s">
        <v>150</v>
      </c>
      <c r="H11" s="445">
        <v>6</v>
      </c>
      <c r="I11" s="445">
        <v>7</v>
      </c>
      <c r="J11" s="445">
        <v>8</v>
      </c>
      <c r="K11" s="445">
        <v>9</v>
      </c>
      <c r="L11" s="445">
        <v>10</v>
      </c>
      <c r="M11" s="445">
        <v>11</v>
      </c>
      <c r="N11" s="445">
        <v>12</v>
      </c>
      <c r="O11" s="445" t="s">
        <v>67</v>
      </c>
      <c r="P11" s="447" t="s">
        <v>11</v>
      </c>
    </row>
    <row r="12" spans="1:16" s="439" customFormat="1" ht="25.5" customHeight="1">
      <c r="A12" s="441"/>
      <c r="B12" s="448" t="s">
        <v>12</v>
      </c>
      <c r="C12" s="449" t="s">
        <v>104</v>
      </c>
      <c r="D12" s="448"/>
      <c r="E12" s="450">
        <f>E13+E28+E47+E60+E65+E72+E84+E90+E95+E106+E113</f>
        <v>434000</v>
      </c>
      <c r="F12" s="450">
        <f>F13+F28+F47+F60+F65+F72+F84+F90+F95+F106+F113</f>
        <v>0</v>
      </c>
      <c r="G12" s="450">
        <f>G13+G28+G47+G60+G65+G72+G84+G90+G95+G106+G113</f>
        <v>434000</v>
      </c>
      <c r="H12" s="450">
        <f>H13+H28+H47+H60+H65+H72+H84+H90+H95+H106+H113</f>
        <v>434000</v>
      </c>
      <c r="I12" s="450">
        <f>I13+I28+I47+I60+I65+I72+I84+I90+I95+I106+I113</f>
        <v>0</v>
      </c>
      <c r="J12" s="450">
        <f aca="true" t="shared" si="0" ref="J12:P12">SUM(J13:J131)</f>
        <v>0</v>
      </c>
      <c r="K12" s="450">
        <f t="shared" si="0"/>
        <v>0</v>
      </c>
      <c r="L12" s="450">
        <f t="shared" si="0"/>
        <v>0</v>
      </c>
      <c r="M12" s="450">
        <f t="shared" si="0"/>
        <v>0</v>
      </c>
      <c r="N12" s="450">
        <f t="shared" si="0"/>
        <v>0</v>
      </c>
      <c r="O12" s="450">
        <f t="shared" si="0"/>
        <v>0</v>
      </c>
      <c r="P12" s="451">
        <f t="shared" si="0"/>
        <v>0</v>
      </c>
    </row>
    <row r="13" spans="1:16" s="439" customFormat="1" ht="25.5" customHeight="1">
      <c r="A13" s="428"/>
      <c r="B13" s="452">
        <v>1</v>
      </c>
      <c r="C13" s="453" t="s">
        <v>38</v>
      </c>
      <c r="D13" s="452">
        <v>611100</v>
      </c>
      <c r="E13" s="454">
        <f>E14+E15+E16+E17+E18+E19+E20+E21+E22+E23+E24+E25+E26+E27</f>
        <v>365400</v>
      </c>
      <c r="F13" s="454">
        <f>F14+F15+F16+F17+F18+F19+F20+F21+F22+F23+F24+F25+F26+F27</f>
        <v>0</v>
      </c>
      <c r="G13" s="455">
        <f>G14+G15+G16+G17+G18+G19+G20+G21+G22+G23+G24+G25+G26+G27</f>
        <v>365400</v>
      </c>
      <c r="H13" s="454">
        <f>H14+H15+H16+H17+H18+H19+H20+H21+H22+H23+H24+H25+H26+H27</f>
        <v>365400</v>
      </c>
      <c r="I13" s="456"/>
      <c r="J13" s="456"/>
      <c r="K13" s="456"/>
      <c r="L13" s="456"/>
      <c r="M13" s="456"/>
      <c r="N13" s="456"/>
      <c r="O13" s="456"/>
      <c r="P13" s="456"/>
    </row>
    <row r="14" spans="1:16" s="439" customFormat="1" ht="16.5" customHeight="1">
      <c r="A14" s="428"/>
      <c r="B14" s="457"/>
      <c r="C14" s="458" t="s">
        <v>190</v>
      </c>
      <c r="D14" s="459">
        <v>611111</v>
      </c>
      <c r="E14" s="456">
        <v>183400</v>
      </c>
      <c r="F14" s="456"/>
      <c r="G14" s="460">
        <f aca="true" t="shared" si="1" ref="G14:G77">SUM(H14:P14)</f>
        <v>183400</v>
      </c>
      <c r="H14" s="456">
        <v>183400</v>
      </c>
      <c r="I14" s="461"/>
      <c r="J14" s="456"/>
      <c r="K14" s="456"/>
      <c r="L14" s="456"/>
      <c r="M14" s="456"/>
      <c r="N14" s="456"/>
      <c r="O14" s="456"/>
      <c r="P14" s="456"/>
    </row>
    <row r="15" spans="2:16" ht="17.25" customHeight="1">
      <c r="B15" s="457"/>
      <c r="C15" s="462" t="s">
        <v>191</v>
      </c>
      <c r="D15" s="459">
        <v>611113</v>
      </c>
      <c r="E15" s="456"/>
      <c r="F15" s="456"/>
      <c r="G15" s="460"/>
      <c r="H15" s="456"/>
      <c r="I15" s="461"/>
      <c r="J15" s="456"/>
      <c r="K15" s="456"/>
      <c r="L15" s="456"/>
      <c r="M15" s="456"/>
      <c r="N15" s="456"/>
      <c r="O15" s="456"/>
      <c r="P15" s="456"/>
    </row>
    <row r="16" spans="2:16" ht="17.25" customHeight="1">
      <c r="B16" s="457"/>
      <c r="C16" s="458" t="s">
        <v>192</v>
      </c>
      <c r="D16" s="459">
        <v>611114</v>
      </c>
      <c r="E16" s="456">
        <v>10000</v>
      </c>
      <c r="F16" s="456"/>
      <c r="G16" s="460">
        <f>SUM(H16:P16)</f>
        <v>10000</v>
      </c>
      <c r="H16" s="456">
        <v>10000</v>
      </c>
      <c r="I16" s="461"/>
      <c r="J16" s="456"/>
      <c r="K16" s="456"/>
      <c r="L16" s="456"/>
      <c r="M16" s="456"/>
      <c r="N16" s="456"/>
      <c r="O16" s="456"/>
      <c r="P16" s="456"/>
    </row>
    <row r="17" spans="2:16" ht="21.75" customHeight="1">
      <c r="B17" s="457"/>
      <c r="C17" s="462" t="s">
        <v>193</v>
      </c>
      <c r="D17" s="459">
        <v>611115</v>
      </c>
      <c r="E17" s="456">
        <v>10000</v>
      </c>
      <c r="F17" s="456"/>
      <c r="G17" s="460">
        <f t="shared" si="1"/>
        <v>10000</v>
      </c>
      <c r="H17" s="456">
        <v>10000</v>
      </c>
      <c r="I17" s="461"/>
      <c r="J17" s="456"/>
      <c r="K17" s="456"/>
      <c r="L17" s="456"/>
      <c r="M17" s="456"/>
      <c r="N17" s="456"/>
      <c r="O17" s="456"/>
      <c r="P17" s="456"/>
    </row>
    <row r="18" spans="2:16" ht="18.75" customHeight="1">
      <c r="B18" s="457"/>
      <c r="C18" s="458" t="s">
        <v>194</v>
      </c>
      <c r="D18" s="459">
        <v>611116</v>
      </c>
      <c r="E18" s="456">
        <v>1000</v>
      </c>
      <c r="F18" s="456"/>
      <c r="G18" s="460">
        <f t="shared" si="1"/>
        <v>1000</v>
      </c>
      <c r="H18" s="456">
        <v>1000</v>
      </c>
      <c r="I18" s="461"/>
      <c r="J18" s="456"/>
      <c r="K18" s="456"/>
      <c r="L18" s="456"/>
      <c r="M18" s="456"/>
      <c r="N18" s="456"/>
      <c r="O18" s="456"/>
      <c r="P18" s="456"/>
    </row>
    <row r="19" spans="2:16" ht="18.75" customHeight="1">
      <c r="B19" s="457"/>
      <c r="C19" s="458" t="s">
        <v>195</v>
      </c>
      <c r="D19" s="459">
        <v>611117</v>
      </c>
      <c r="E19" s="456">
        <v>9000</v>
      </c>
      <c r="F19" s="456"/>
      <c r="G19" s="460">
        <f t="shared" si="1"/>
        <v>9000</v>
      </c>
      <c r="H19" s="456">
        <v>9000</v>
      </c>
      <c r="I19" s="461"/>
      <c r="J19" s="456"/>
      <c r="K19" s="456"/>
      <c r="L19" s="456"/>
      <c r="M19" s="456"/>
      <c r="N19" s="456"/>
      <c r="O19" s="456"/>
      <c r="P19" s="456"/>
    </row>
    <row r="20" spans="2:16" ht="15.75" customHeight="1">
      <c r="B20" s="457"/>
      <c r="C20" s="458" t="s">
        <v>196</v>
      </c>
      <c r="D20" s="459">
        <v>611122</v>
      </c>
      <c r="E20" s="456">
        <v>19000</v>
      </c>
      <c r="F20" s="456"/>
      <c r="G20" s="460">
        <f t="shared" si="1"/>
        <v>19000</v>
      </c>
      <c r="H20" s="456">
        <v>19000</v>
      </c>
      <c r="I20" s="461"/>
      <c r="J20" s="456"/>
      <c r="K20" s="456"/>
      <c r="L20" s="456"/>
      <c r="M20" s="456"/>
      <c r="N20" s="456"/>
      <c r="O20" s="456"/>
      <c r="P20" s="456"/>
    </row>
    <row r="21" spans="2:16" ht="18.75" customHeight="1">
      <c r="B21" s="457"/>
      <c r="C21" s="458" t="s">
        <v>197</v>
      </c>
      <c r="D21" s="459">
        <v>611123</v>
      </c>
      <c r="E21" s="456">
        <v>72000</v>
      </c>
      <c r="F21" s="456"/>
      <c r="G21" s="460">
        <f t="shared" si="1"/>
        <v>72000</v>
      </c>
      <c r="H21" s="456">
        <v>72000</v>
      </c>
      <c r="I21" s="461"/>
      <c r="J21" s="456"/>
      <c r="K21" s="456"/>
      <c r="L21" s="456"/>
      <c r="M21" s="456"/>
      <c r="N21" s="456"/>
      <c r="O21" s="456"/>
      <c r="P21" s="456"/>
    </row>
    <row r="22" spans="2:16" ht="20.25" customHeight="1">
      <c r="B22" s="457"/>
      <c r="C22" s="458" t="s">
        <v>198</v>
      </c>
      <c r="D22" s="459">
        <v>611124</v>
      </c>
      <c r="E22" s="456">
        <v>52000</v>
      </c>
      <c r="F22" s="456"/>
      <c r="G22" s="460">
        <f t="shared" si="1"/>
        <v>52000</v>
      </c>
      <c r="H22" s="456">
        <v>52000</v>
      </c>
      <c r="I22" s="461"/>
      <c r="J22" s="456"/>
      <c r="K22" s="456"/>
      <c r="L22" s="456"/>
      <c r="M22" s="456"/>
      <c r="N22" s="456"/>
      <c r="O22" s="456"/>
      <c r="P22" s="456"/>
    </row>
    <row r="23" spans="2:16" ht="18" customHeight="1">
      <c r="B23" s="457"/>
      <c r="C23" s="458" t="s">
        <v>199</v>
      </c>
      <c r="D23" s="459">
        <v>611125</v>
      </c>
      <c r="E23" s="456">
        <v>6000</v>
      </c>
      <c r="F23" s="456"/>
      <c r="G23" s="460">
        <f t="shared" si="1"/>
        <v>6000</v>
      </c>
      <c r="H23" s="456">
        <v>6000</v>
      </c>
      <c r="I23" s="461"/>
      <c r="J23" s="456"/>
      <c r="K23" s="456"/>
      <c r="L23" s="456"/>
      <c r="M23" s="456"/>
      <c r="N23" s="456"/>
      <c r="O23" s="456"/>
      <c r="P23" s="456"/>
    </row>
    <row r="24" spans="2:16" ht="18" customHeight="1">
      <c r="B24" s="457"/>
      <c r="C24" s="458" t="s">
        <v>200</v>
      </c>
      <c r="D24" s="459">
        <v>611126</v>
      </c>
      <c r="E24" s="456">
        <v>2000</v>
      </c>
      <c r="F24" s="456"/>
      <c r="G24" s="460">
        <f t="shared" si="1"/>
        <v>2000</v>
      </c>
      <c r="H24" s="456">
        <v>2000</v>
      </c>
      <c r="I24" s="461"/>
      <c r="J24" s="456"/>
      <c r="K24" s="456"/>
      <c r="L24" s="456"/>
      <c r="M24" s="456"/>
      <c r="N24" s="456"/>
      <c r="O24" s="456"/>
      <c r="P24" s="456"/>
    </row>
    <row r="25" spans="2:16" ht="20.25" customHeight="1">
      <c r="B25" s="457"/>
      <c r="C25" s="458" t="s">
        <v>201</v>
      </c>
      <c r="D25" s="459">
        <v>611127</v>
      </c>
      <c r="E25" s="456">
        <v>0</v>
      </c>
      <c r="F25" s="456"/>
      <c r="G25" s="460">
        <f t="shared" si="1"/>
        <v>0</v>
      </c>
      <c r="H25" s="456">
        <v>0</v>
      </c>
      <c r="I25" s="461"/>
      <c r="J25" s="456"/>
      <c r="K25" s="456"/>
      <c r="L25" s="456"/>
      <c r="M25" s="456"/>
      <c r="N25" s="456"/>
      <c r="O25" s="456"/>
      <c r="P25" s="456"/>
    </row>
    <row r="26" spans="2:16" ht="28.5" customHeight="1">
      <c r="B26" s="457"/>
      <c r="C26" s="462" t="s">
        <v>202</v>
      </c>
      <c r="D26" s="459">
        <v>611132</v>
      </c>
      <c r="E26" s="456">
        <v>1000</v>
      </c>
      <c r="F26" s="456"/>
      <c r="G26" s="460">
        <f t="shared" si="1"/>
        <v>1000</v>
      </c>
      <c r="H26" s="456">
        <v>1000</v>
      </c>
      <c r="I26" s="461"/>
      <c r="J26" s="456"/>
      <c r="K26" s="456"/>
      <c r="L26" s="456"/>
      <c r="M26" s="456"/>
      <c r="N26" s="456"/>
      <c r="O26" s="456"/>
      <c r="P26" s="456"/>
    </row>
    <row r="27" spans="2:16" ht="18.75" customHeight="1">
      <c r="B27" s="457"/>
      <c r="C27" s="458" t="s">
        <v>203</v>
      </c>
      <c r="D27" s="459">
        <v>611141</v>
      </c>
      <c r="E27" s="456">
        <v>0</v>
      </c>
      <c r="F27" s="456"/>
      <c r="G27" s="460">
        <f t="shared" si="1"/>
        <v>0</v>
      </c>
      <c r="H27" s="456">
        <v>0</v>
      </c>
      <c r="I27" s="461"/>
      <c r="J27" s="456"/>
      <c r="K27" s="456"/>
      <c r="L27" s="456"/>
      <c r="M27" s="456"/>
      <c r="N27" s="456"/>
      <c r="O27" s="456"/>
      <c r="P27" s="456"/>
    </row>
    <row r="28" spans="2:16" ht="29.25" customHeight="1">
      <c r="B28" s="463">
        <v>2</v>
      </c>
      <c r="C28" s="464" t="s">
        <v>80</v>
      </c>
      <c r="D28" s="465">
        <v>611200</v>
      </c>
      <c r="E28" s="454">
        <f>E29+E30+E31+E32+E33+E34+E35+E36+E37+E38+E39+E40+E41+E42+E43+E44+E45+E46</f>
        <v>51000</v>
      </c>
      <c r="F28" s="454">
        <f>F29+F30+F31+F32+F33+F34+F35+F36+F37+F38+F39+F40+F41+F42+F43+F44+F45+F46</f>
        <v>0</v>
      </c>
      <c r="G28" s="455">
        <f t="shared" si="1"/>
        <v>51000</v>
      </c>
      <c r="H28" s="454">
        <f>H29+H30+H31+H32+H33+H34+H35+H36+H37+H38+H39+H40+H41+H42+H43+H44+H45+H46</f>
        <v>51000</v>
      </c>
      <c r="I28" s="454"/>
      <c r="J28" s="454"/>
      <c r="K28" s="454"/>
      <c r="L28" s="454"/>
      <c r="M28" s="454"/>
      <c r="N28" s="454"/>
      <c r="O28" s="454"/>
      <c r="P28" s="454"/>
    </row>
    <row r="29" spans="2:16" ht="22.5" customHeight="1">
      <c r="B29" s="466"/>
      <c r="C29" s="458" t="s">
        <v>204</v>
      </c>
      <c r="D29" s="459">
        <v>611211</v>
      </c>
      <c r="E29" s="456">
        <v>14800</v>
      </c>
      <c r="F29" s="456"/>
      <c r="G29" s="460">
        <f t="shared" si="1"/>
        <v>14800</v>
      </c>
      <c r="H29" s="456">
        <v>14800</v>
      </c>
      <c r="I29" s="461"/>
      <c r="J29" s="456"/>
      <c r="K29" s="456"/>
      <c r="L29" s="456"/>
      <c r="M29" s="456"/>
      <c r="N29" s="456"/>
      <c r="O29" s="456"/>
      <c r="P29" s="456"/>
    </row>
    <row r="30" spans="2:16" ht="27.75" customHeight="1">
      <c r="B30" s="466"/>
      <c r="C30" s="462" t="s">
        <v>205</v>
      </c>
      <c r="D30" s="459">
        <v>611212</v>
      </c>
      <c r="E30" s="456">
        <v>0</v>
      </c>
      <c r="F30" s="456"/>
      <c r="G30" s="460">
        <f t="shared" si="1"/>
        <v>0</v>
      </c>
      <c r="H30" s="456">
        <v>0</v>
      </c>
      <c r="I30" s="461"/>
      <c r="J30" s="456"/>
      <c r="K30" s="456"/>
      <c r="L30" s="456"/>
      <c r="M30" s="456"/>
      <c r="N30" s="456"/>
      <c r="O30" s="456"/>
      <c r="P30" s="456"/>
    </row>
    <row r="31" spans="2:16" ht="16.5" customHeight="1">
      <c r="B31" s="466"/>
      <c r="C31" s="458" t="s">
        <v>206</v>
      </c>
      <c r="D31" s="459">
        <v>611213</v>
      </c>
      <c r="E31" s="456">
        <v>2900</v>
      </c>
      <c r="F31" s="456"/>
      <c r="G31" s="460">
        <f t="shared" si="1"/>
        <v>2900</v>
      </c>
      <c r="H31" s="456">
        <v>2900</v>
      </c>
      <c r="I31" s="461"/>
      <c r="J31" s="456"/>
      <c r="K31" s="456"/>
      <c r="L31" s="456"/>
      <c r="M31" s="456"/>
      <c r="N31" s="456"/>
      <c r="O31" s="456"/>
      <c r="P31" s="456"/>
    </row>
    <row r="32" spans="2:16" ht="17.25" customHeight="1">
      <c r="B32" s="466"/>
      <c r="C32" s="458" t="s">
        <v>207</v>
      </c>
      <c r="D32" s="459">
        <v>611214</v>
      </c>
      <c r="E32" s="456">
        <v>1800</v>
      </c>
      <c r="F32" s="456"/>
      <c r="G32" s="460">
        <f t="shared" si="1"/>
        <v>1800</v>
      </c>
      <c r="H32" s="456">
        <v>1800</v>
      </c>
      <c r="I32" s="461"/>
      <c r="J32" s="456"/>
      <c r="K32" s="456"/>
      <c r="L32" s="456"/>
      <c r="M32" s="456"/>
      <c r="N32" s="456"/>
      <c r="O32" s="456"/>
      <c r="P32" s="456"/>
    </row>
    <row r="33" spans="2:16" ht="16.5" customHeight="1">
      <c r="B33" s="466"/>
      <c r="C33" s="458" t="s">
        <v>208</v>
      </c>
      <c r="D33" s="459">
        <v>611221</v>
      </c>
      <c r="E33" s="456">
        <v>23500</v>
      </c>
      <c r="F33" s="456"/>
      <c r="G33" s="460">
        <f t="shared" si="1"/>
        <v>23500</v>
      </c>
      <c r="H33" s="456">
        <v>23500</v>
      </c>
      <c r="I33" s="461"/>
      <c r="J33" s="456"/>
      <c r="K33" s="456"/>
      <c r="L33" s="456"/>
      <c r="M33" s="456"/>
      <c r="N33" s="456"/>
      <c r="O33" s="456"/>
      <c r="P33" s="456"/>
    </row>
    <row r="34" spans="2:16" ht="19.5" customHeight="1">
      <c r="B34" s="466"/>
      <c r="C34" s="458" t="s">
        <v>209</v>
      </c>
      <c r="D34" s="459">
        <v>611224</v>
      </c>
      <c r="E34" s="456"/>
      <c r="F34" s="456"/>
      <c r="G34" s="460">
        <f t="shared" si="1"/>
        <v>0</v>
      </c>
      <c r="H34" s="456"/>
      <c r="I34" s="461"/>
      <c r="J34" s="456"/>
      <c r="K34" s="456"/>
      <c r="L34" s="456"/>
      <c r="M34" s="456"/>
      <c r="N34" s="456"/>
      <c r="O34" s="456"/>
      <c r="P34" s="456"/>
    </row>
    <row r="35" spans="2:16" ht="19.5" customHeight="1">
      <c r="B35" s="466"/>
      <c r="C35" s="458" t="s">
        <v>210</v>
      </c>
      <c r="D35" s="459">
        <v>611225</v>
      </c>
      <c r="E35" s="456">
        <v>0</v>
      </c>
      <c r="F35" s="456"/>
      <c r="G35" s="460">
        <f t="shared" si="1"/>
        <v>0</v>
      </c>
      <c r="H35" s="456">
        <v>0</v>
      </c>
      <c r="I35" s="461"/>
      <c r="J35" s="456"/>
      <c r="K35" s="456"/>
      <c r="L35" s="456"/>
      <c r="M35" s="456"/>
      <c r="N35" s="456"/>
      <c r="O35" s="456"/>
      <c r="P35" s="456"/>
    </row>
    <row r="36" spans="2:16" ht="29.25" customHeight="1">
      <c r="B36" s="466"/>
      <c r="C36" s="462" t="s">
        <v>211</v>
      </c>
      <c r="D36" s="459">
        <v>611226</v>
      </c>
      <c r="E36" s="456"/>
      <c r="F36" s="456"/>
      <c r="G36" s="460">
        <f t="shared" si="1"/>
        <v>0</v>
      </c>
      <c r="H36" s="456"/>
      <c r="I36" s="461"/>
      <c r="J36" s="456"/>
      <c r="K36" s="456"/>
      <c r="L36" s="456"/>
      <c r="M36" s="456"/>
      <c r="N36" s="456"/>
      <c r="O36" s="456"/>
      <c r="P36" s="456"/>
    </row>
    <row r="37" spans="2:16" ht="21" customHeight="1">
      <c r="B37" s="466"/>
      <c r="C37" s="458" t="s">
        <v>212</v>
      </c>
      <c r="D37" s="459">
        <v>611227</v>
      </c>
      <c r="E37" s="456"/>
      <c r="F37" s="456"/>
      <c r="G37" s="460">
        <f t="shared" si="1"/>
        <v>0</v>
      </c>
      <c r="H37" s="456"/>
      <c r="I37" s="461"/>
      <c r="J37" s="456"/>
      <c r="K37" s="456"/>
      <c r="L37" s="456"/>
      <c r="M37" s="456"/>
      <c r="N37" s="456"/>
      <c r="O37" s="456"/>
      <c r="P37" s="456"/>
    </row>
    <row r="38" spans="2:16" ht="16.5" customHeight="1">
      <c r="B38" s="466"/>
      <c r="C38" s="458" t="s">
        <v>213</v>
      </c>
      <c r="D38" s="459">
        <v>611228</v>
      </c>
      <c r="E38" s="456">
        <v>3000</v>
      </c>
      <c r="F38" s="456"/>
      <c r="G38" s="460">
        <f t="shared" si="1"/>
        <v>3000</v>
      </c>
      <c r="H38" s="456">
        <v>3000</v>
      </c>
      <c r="I38" s="461"/>
      <c r="J38" s="456"/>
      <c r="K38" s="456"/>
      <c r="L38" s="456"/>
      <c r="M38" s="456"/>
      <c r="N38" s="456"/>
      <c r="O38" s="456"/>
      <c r="P38" s="456"/>
    </row>
    <row r="39" spans="2:16" ht="18.75" customHeight="1">
      <c r="B39" s="466"/>
      <c r="C39" s="458" t="s">
        <v>214</v>
      </c>
      <c r="D39" s="459">
        <v>611239</v>
      </c>
      <c r="E39" s="456">
        <v>0</v>
      </c>
      <c r="F39" s="456"/>
      <c r="G39" s="460">
        <f t="shared" si="1"/>
        <v>0</v>
      </c>
      <c r="H39" s="456">
        <v>0</v>
      </c>
      <c r="I39" s="461"/>
      <c r="J39" s="456"/>
      <c r="K39" s="456"/>
      <c r="L39" s="456"/>
      <c r="M39" s="456"/>
      <c r="N39" s="456"/>
      <c r="O39" s="456"/>
      <c r="P39" s="456"/>
    </row>
    <row r="40" spans="2:16" ht="16.5" customHeight="1">
      <c r="B40" s="466"/>
      <c r="C40" s="458" t="s">
        <v>215</v>
      </c>
      <c r="D40" s="459">
        <v>611272</v>
      </c>
      <c r="E40" s="456">
        <v>1000</v>
      </c>
      <c r="F40" s="456"/>
      <c r="G40" s="460">
        <f t="shared" si="1"/>
        <v>1000</v>
      </c>
      <c r="H40" s="456">
        <v>1000</v>
      </c>
      <c r="I40" s="461"/>
      <c r="J40" s="456"/>
      <c r="K40" s="456"/>
      <c r="L40" s="456"/>
      <c r="M40" s="456"/>
      <c r="N40" s="456"/>
      <c r="O40" s="456"/>
      <c r="P40" s="456"/>
    </row>
    <row r="41" spans="2:16" ht="19.5" customHeight="1">
      <c r="B41" s="466"/>
      <c r="C41" s="458" t="s">
        <v>216</v>
      </c>
      <c r="D41" s="459">
        <v>611273</v>
      </c>
      <c r="E41" s="456">
        <v>2300</v>
      </c>
      <c r="F41" s="456"/>
      <c r="G41" s="460">
        <f t="shared" si="1"/>
        <v>2300</v>
      </c>
      <c r="H41" s="456">
        <v>2300</v>
      </c>
      <c r="I41" s="461"/>
      <c r="J41" s="456"/>
      <c r="K41" s="456"/>
      <c r="L41" s="456"/>
      <c r="M41" s="456"/>
      <c r="N41" s="456"/>
      <c r="O41" s="456"/>
      <c r="P41" s="456"/>
    </row>
    <row r="42" spans="2:16" ht="19.5" customHeight="1">
      <c r="B42" s="466"/>
      <c r="C42" s="458" t="s">
        <v>217</v>
      </c>
      <c r="D42" s="459">
        <v>611274</v>
      </c>
      <c r="E42" s="456">
        <v>1300</v>
      </c>
      <c r="F42" s="456"/>
      <c r="G42" s="460">
        <v>1500</v>
      </c>
      <c r="H42" s="456">
        <v>1300</v>
      </c>
      <c r="I42" s="461"/>
      <c r="J42" s="456"/>
      <c r="K42" s="456"/>
      <c r="L42" s="456"/>
      <c r="M42" s="456"/>
      <c r="N42" s="456"/>
      <c r="O42" s="456"/>
      <c r="P42" s="456"/>
    </row>
    <row r="43" spans="2:16" ht="13.5" customHeight="1">
      <c r="B43" s="466"/>
      <c r="C43" s="458" t="s">
        <v>218</v>
      </c>
      <c r="D43" s="459">
        <v>611275</v>
      </c>
      <c r="E43" s="456">
        <v>100</v>
      </c>
      <c r="F43" s="456"/>
      <c r="G43" s="460">
        <v>100</v>
      </c>
      <c r="H43" s="456">
        <v>100</v>
      </c>
      <c r="I43" s="461"/>
      <c r="J43" s="456"/>
      <c r="K43" s="456"/>
      <c r="L43" s="456"/>
      <c r="M43" s="456"/>
      <c r="N43" s="456"/>
      <c r="O43" s="456"/>
      <c r="P43" s="456"/>
    </row>
    <row r="44" spans="2:16" ht="17.25" customHeight="1">
      <c r="B44" s="466"/>
      <c r="C44" s="458" t="s">
        <v>219</v>
      </c>
      <c r="D44" s="459">
        <v>611276</v>
      </c>
      <c r="E44" s="456">
        <v>300</v>
      </c>
      <c r="F44" s="456"/>
      <c r="G44" s="460">
        <f t="shared" si="1"/>
        <v>300</v>
      </c>
      <c r="H44" s="456">
        <v>300</v>
      </c>
      <c r="I44" s="461"/>
      <c r="J44" s="456"/>
      <c r="K44" s="456"/>
      <c r="L44" s="456"/>
      <c r="M44" s="456"/>
      <c r="N44" s="456"/>
      <c r="O44" s="456"/>
      <c r="P44" s="456"/>
    </row>
    <row r="45" spans="2:16" ht="19.5" customHeight="1">
      <c r="B45" s="466"/>
      <c r="C45" s="458" t="s">
        <v>220</v>
      </c>
      <c r="D45" s="459">
        <v>611277</v>
      </c>
      <c r="E45" s="456"/>
      <c r="F45" s="456"/>
      <c r="G45" s="460">
        <f t="shared" si="1"/>
        <v>0</v>
      </c>
      <c r="H45" s="456"/>
      <c r="I45" s="461"/>
      <c r="J45" s="456"/>
      <c r="K45" s="456"/>
      <c r="L45" s="456"/>
      <c r="M45" s="456"/>
      <c r="N45" s="456"/>
      <c r="O45" s="456"/>
      <c r="P45" s="456"/>
    </row>
    <row r="46" spans="2:16" ht="18" customHeight="1">
      <c r="B46" s="466"/>
      <c r="C46" s="458" t="s">
        <v>202</v>
      </c>
      <c r="D46" s="459">
        <v>611291</v>
      </c>
      <c r="E46" s="456">
        <v>0</v>
      </c>
      <c r="F46" s="467"/>
      <c r="G46" s="460">
        <f t="shared" si="1"/>
        <v>0</v>
      </c>
      <c r="H46" s="456">
        <v>0</v>
      </c>
      <c r="I46" s="461"/>
      <c r="J46" s="456"/>
      <c r="K46" s="456"/>
      <c r="L46" s="456"/>
      <c r="M46" s="456"/>
      <c r="N46" s="456"/>
      <c r="O46" s="456"/>
      <c r="P46" s="456"/>
    </row>
    <row r="47" spans="2:16" ht="16.5" customHeight="1">
      <c r="B47" s="463">
        <v>3</v>
      </c>
      <c r="C47" s="468" t="s">
        <v>14</v>
      </c>
      <c r="D47" s="465">
        <v>613100</v>
      </c>
      <c r="E47" s="454">
        <f>E48+E49+E50+E51+E53+E52+E54+E55+E56+E57+E58+E59</f>
        <v>1600</v>
      </c>
      <c r="F47" s="454">
        <f>F48+F49+F50+F51+F53+F52+F54+F55+F56+F57+F58+F59</f>
        <v>0</v>
      </c>
      <c r="G47" s="455">
        <f>SUM(H47:P47)</f>
        <v>1600</v>
      </c>
      <c r="H47" s="454">
        <f>H48+H49+H50+H51+H53+H52+H54+H55+H56+H57+H58+H59</f>
        <v>1600</v>
      </c>
      <c r="I47" s="456"/>
      <c r="J47" s="456"/>
      <c r="K47" s="456"/>
      <c r="L47" s="456"/>
      <c r="M47" s="456"/>
      <c r="N47" s="456"/>
      <c r="O47" s="456"/>
      <c r="P47" s="456"/>
    </row>
    <row r="48" spans="2:16" ht="17.25" customHeight="1">
      <c r="B48" s="466"/>
      <c r="C48" s="458" t="s">
        <v>221</v>
      </c>
      <c r="D48" s="459">
        <v>613111</v>
      </c>
      <c r="E48" s="456">
        <v>0</v>
      </c>
      <c r="F48" s="456"/>
      <c r="G48" s="460">
        <f t="shared" si="1"/>
        <v>0</v>
      </c>
      <c r="H48" s="456">
        <v>0</v>
      </c>
      <c r="I48" s="456"/>
      <c r="J48" s="456"/>
      <c r="K48" s="456"/>
      <c r="L48" s="456"/>
      <c r="M48" s="456"/>
      <c r="N48" s="456"/>
      <c r="O48" s="456"/>
      <c r="P48" s="456"/>
    </row>
    <row r="49" spans="2:16" ht="19.5" customHeight="1">
      <c r="B49" s="466"/>
      <c r="C49" s="458" t="s">
        <v>222</v>
      </c>
      <c r="D49" s="469" t="s">
        <v>223</v>
      </c>
      <c r="E49" s="456">
        <v>400</v>
      </c>
      <c r="F49" s="456"/>
      <c r="G49" s="460">
        <f t="shared" si="1"/>
        <v>400</v>
      </c>
      <c r="H49" s="456">
        <v>400</v>
      </c>
      <c r="I49" s="456"/>
      <c r="J49" s="456"/>
      <c r="K49" s="456"/>
      <c r="L49" s="456"/>
      <c r="M49" s="456"/>
      <c r="N49" s="456"/>
      <c r="O49" s="456"/>
      <c r="P49" s="456"/>
    </row>
    <row r="50" spans="2:16" ht="17.25" customHeight="1">
      <c r="B50" s="466"/>
      <c r="C50" s="458" t="s">
        <v>224</v>
      </c>
      <c r="D50" s="469" t="s">
        <v>225</v>
      </c>
      <c r="E50" s="456">
        <v>300</v>
      </c>
      <c r="F50" s="456"/>
      <c r="G50" s="460">
        <f t="shared" si="1"/>
        <v>300</v>
      </c>
      <c r="H50" s="456">
        <v>300</v>
      </c>
      <c r="I50" s="456"/>
      <c r="J50" s="456"/>
      <c r="K50" s="456"/>
      <c r="L50" s="456"/>
      <c r="M50" s="456"/>
      <c r="N50" s="456"/>
      <c r="O50" s="456"/>
      <c r="P50" s="456"/>
    </row>
    <row r="51" spans="2:16" ht="19.5" customHeight="1">
      <c r="B51" s="466"/>
      <c r="C51" s="458" t="s">
        <v>226</v>
      </c>
      <c r="D51" s="469" t="s">
        <v>227</v>
      </c>
      <c r="E51" s="456">
        <v>300</v>
      </c>
      <c r="F51" s="456"/>
      <c r="G51" s="460">
        <f t="shared" si="1"/>
        <v>300</v>
      </c>
      <c r="H51" s="456">
        <v>300</v>
      </c>
      <c r="I51" s="456"/>
      <c r="J51" s="456"/>
      <c r="K51" s="456"/>
      <c r="L51" s="456"/>
      <c r="M51" s="456"/>
      <c r="N51" s="456"/>
      <c r="O51" s="456"/>
      <c r="P51" s="456"/>
    </row>
    <row r="52" spans="2:16" ht="18" customHeight="1">
      <c r="B52" s="466"/>
      <c r="C52" s="458" t="s">
        <v>228</v>
      </c>
      <c r="D52" s="469" t="s">
        <v>229</v>
      </c>
      <c r="E52" s="456">
        <v>100</v>
      </c>
      <c r="F52" s="456"/>
      <c r="G52" s="460">
        <f t="shared" si="1"/>
        <v>100</v>
      </c>
      <c r="H52" s="456">
        <v>100</v>
      </c>
      <c r="I52" s="456"/>
      <c r="J52" s="456"/>
      <c r="K52" s="456"/>
      <c r="L52" s="456"/>
      <c r="M52" s="456"/>
      <c r="N52" s="456"/>
      <c r="O52" s="456"/>
      <c r="P52" s="456"/>
    </row>
    <row r="53" spans="2:16" ht="18" customHeight="1">
      <c r="B53" s="466"/>
      <c r="C53" s="458" t="s">
        <v>230</v>
      </c>
      <c r="D53" s="469" t="s">
        <v>231</v>
      </c>
      <c r="E53" s="456">
        <v>0</v>
      </c>
      <c r="F53" s="456"/>
      <c r="G53" s="460">
        <f t="shared" si="1"/>
        <v>0</v>
      </c>
      <c r="H53" s="456">
        <v>0</v>
      </c>
      <c r="I53" s="456"/>
      <c r="J53" s="456"/>
      <c r="K53" s="456"/>
      <c r="L53" s="456"/>
      <c r="M53" s="456"/>
      <c r="N53" s="456"/>
      <c r="O53" s="456"/>
      <c r="P53" s="456"/>
    </row>
    <row r="54" spans="2:16" ht="18.75" customHeight="1">
      <c r="B54" s="466"/>
      <c r="C54" s="458" t="s">
        <v>232</v>
      </c>
      <c r="D54" s="469" t="s">
        <v>233</v>
      </c>
      <c r="E54" s="456">
        <v>0</v>
      </c>
      <c r="F54" s="456"/>
      <c r="G54" s="460">
        <f t="shared" si="1"/>
        <v>0</v>
      </c>
      <c r="H54" s="456">
        <v>0</v>
      </c>
      <c r="I54" s="456"/>
      <c r="J54" s="456"/>
      <c r="K54" s="456"/>
      <c r="L54" s="456"/>
      <c r="M54" s="456"/>
      <c r="N54" s="456"/>
      <c r="O54" s="456"/>
      <c r="P54" s="456"/>
    </row>
    <row r="55" spans="2:16" ht="18" customHeight="1">
      <c r="B55" s="466"/>
      <c r="C55" s="458" t="s">
        <v>234</v>
      </c>
      <c r="D55" s="469" t="s">
        <v>235</v>
      </c>
      <c r="E55" s="456">
        <v>0</v>
      </c>
      <c r="F55" s="456"/>
      <c r="G55" s="460">
        <f t="shared" si="1"/>
        <v>0</v>
      </c>
      <c r="H55" s="456">
        <v>0</v>
      </c>
      <c r="I55" s="456"/>
      <c r="J55" s="456"/>
      <c r="K55" s="456"/>
      <c r="L55" s="456"/>
      <c r="M55" s="456"/>
      <c r="N55" s="456"/>
      <c r="O55" s="456"/>
      <c r="P55" s="456"/>
    </row>
    <row r="56" spans="2:16" ht="18.75" customHeight="1">
      <c r="B56" s="466"/>
      <c r="C56" s="458" t="s">
        <v>236</v>
      </c>
      <c r="D56" s="469" t="s">
        <v>237</v>
      </c>
      <c r="E56" s="456">
        <v>0</v>
      </c>
      <c r="F56" s="456"/>
      <c r="G56" s="460">
        <f t="shared" si="1"/>
        <v>0</v>
      </c>
      <c r="H56" s="456">
        <v>0</v>
      </c>
      <c r="I56" s="456"/>
      <c r="J56" s="456"/>
      <c r="K56" s="456"/>
      <c r="L56" s="456"/>
      <c r="M56" s="456"/>
      <c r="N56" s="456"/>
      <c r="O56" s="456"/>
      <c r="P56" s="456"/>
    </row>
    <row r="57" spans="2:16" ht="23.25" customHeight="1">
      <c r="B57" s="466"/>
      <c r="C57" s="458" t="s">
        <v>238</v>
      </c>
      <c r="D57" s="469" t="s">
        <v>239</v>
      </c>
      <c r="E57" s="456">
        <v>500</v>
      </c>
      <c r="F57" s="456"/>
      <c r="G57" s="460">
        <f t="shared" si="1"/>
        <v>500</v>
      </c>
      <c r="H57" s="456">
        <v>500</v>
      </c>
      <c r="I57" s="456"/>
      <c r="J57" s="456"/>
      <c r="K57" s="456"/>
      <c r="L57" s="456"/>
      <c r="M57" s="456"/>
      <c r="N57" s="456"/>
      <c r="O57" s="456"/>
      <c r="P57" s="456"/>
    </row>
    <row r="58" spans="2:16" ht="15.75" customHeight="1">
      <c r="B58" s="466"/>
      <c r="C58" s="458" t="s">
        <v>240</v>
      </c>
      <c r="D58" s="469" t="s">
        <v>241</v>
      </c>
      <c r="E58" s="456">
        <v>0</v>
      </c>
      <c r="F58" s="456"/>
      <c r="G58" s="460">
        <f t="shared" si="1"/>
        <v>0</v>
      </c>
      <c r="H58" s="456">
        <v>0</v>
      </c>
      <c r="I58" s="456"/>
      <c r="J58" s="456"/>
      <c r="K58" s="456"/>
      <c r="L58" s="456"/>
      <c r="M58" s="456"/>
      <c r="N58" s="456"/>
      <c r="O58" s="456"/>
      <c r="P58" s="456"/>
    </row>
    <row r="59" spans="2:16" ht="15" customHeight="1">
      <c r="B59" s="466"/>
      <c r="C59" s="458" t="s">
        <v>242</v>
      </c>
      <c r="D59" s="469" t="s">
        <v>243</v>
      </c>
      <c r="E59" s="456">
        <v>0</v>
      </c>
      <c r="F59" s="456"/>
      <c r="G59" s="460">
        <f t="shared" si="1"/>
        <v>0</v>
      </c>
      <c r="H59" s="456">
        <v>0</v>
      </c>
      <c r="I59" s="456"/>
      <c r="J59" s="456"/>
      <c r="K59" s="456"/>
      <c r="L59" s="456"/>
      <c r="M59" s="456"/>
      <c r="N59" s="456"/>
      <c r="O59" s="456"/>
      <c r="P59" s="456"/>
    </row>
    <row r="60" spans="2:16" ht="25.5" customHeight="1">
      <c r="B60" s="463">
        <v>4</v>
      </c>
      <c r="C60" s="464" t="s">
        <v>81</v>
      </c>
      <c r="D60" s="465">
        <v>613200</v>
      </c>
      <c r="E60" s="454">
        <f>E61+E62+E64+E63</f>
        <v>3700</v>
      </c>
      <c r="F60" s="454">
        <f>F61+F62+F64+F63</f>
        <v>0</v>
      </c>
      <c r="G60" s="455">
        <f t="shared" si="1"/>
        <v>3700</v>
      </c>
      <c r="H60" s="454">
        <f>H61+H62+H63+H64</f>
        <v>3700</v>
      </c>
      <c r="I60" s="456"/>
      <c r="J60" s="456"/>
      <c r="K60" s="456"/>
      <c r="L60" s="456"/>
      <c r="M60" s="456"/>
      <c r="N60" s="456"/>
      <c r="O60" s="456"/>
      <c r="P60" s="456"/>
    </row>
    <row r="61" spans="2:16" ht="14.25" customHeight="1">
      <c r="B61" s="466"/>
      <c r="C61" s="458" t="s">
        <v>244</v>
      </c>
      <c r="D61" s="469" t="s">
        <v>245</v>
      </c>
      <c r="E61" s="456">
        <f aca="true" t="shared" si="2" ref="E61:E71">G61</f>
        <v>1100</v>
      </c>
      <c r="F61" s="456"/>
      <c r="G61" s="460">
        <f t="shared" si="1"/>
        <v>1100</v>
      </c>
      <c r="H61" s="456">
        <v>1100</v>
      </c>
      <c r="I61" s="456"/>
      <c r="J61" s="456"/>
      <c r="K61" s="456"/>
      <c r="L61" s="456"/>
      <c r="M61" s="456"/>
      <c r="N61" s="456"/>
      <c r="O61" s="456"/>
      <c r="P61" s="456"/>
    </row>
    <row r="62" spans="2:16" ht="21" customHeight="1">
      <c r="B62" s="466"/>
      <c r="C62" s="458" t="s">
        <v>246</v>
      </c>
      <c r="D62" s="469" t="s">
        <v>247</v>
      </c>
      <c r="E62" s="456">
        <f t="shared" si="2"/>
        <v>1400</v>
      </c>
      <c r="F62" s="456"/>
      <c r="G62" s="460">
        <f t="shared" si="1"/>
        <v>1400</v>
      </c>
      <c r="H62" s="456">
        <v>1400</v>
      </c>
      <c r="I62" s="456"/>
      <c r="J62" s="456"/>
      <c r="K62" s="456"/>
      <c r="L62" s="456"/>
      <c r="M62" s="456"/>
      <c r="N62" s="456"/>
      <c r="O62" s="456"/>
      <c r="P62" s="456"/>
    </row>
    <row r="63" spans="2:16" ht="20.25" customHeight="1">
      <c r="B63" s="466"/>
      <c r="C63" s="458" t="s">
        <v>248</v>
      </c>
      <c r="D63" s="469" t="s">
        <v>249</v>
      </c>
      <c r="E63" s="456">
        <f t="shared" si="2"/>
        <v>1100</v>
      </c>
      <c r="F63" s="456"/>
      <c r="G63" s="460">
        <f t="shared" si="1"/>
        <v>1100</v>
      </c>
      <c r="H63" s="456">
        <v>1100</v>
      </c>
      <c r="I63" s="456"/>
      <c r="J63" s="456"/>
      <c r="K63" s="456"/>
      <c r="L63" s="456"/>
      <c r="M63" s="456"/>
      <c r="N63" s="456"/>
      <c r="O63" s="456"/>
      <c r="P63" s="456"/>
    </row>
    <row r="64" spans="2:16" ht="15.75" customHeight="1">
      <c r="B64" s="466"/>
      <c r="C64" s="458" t="s">
        <v>250</v>
      </c>
      <c r="D64" s="469" t="s">
        <v>251</v>
      </c>
      <c r="E64" s="456">
        <f t="shared" si="2"/>
        <v>100</v>
      </c>
      <c r="F64" s="456"/>
      <c r="G64" s="460">
        <f t="shared" si="1"/>
        <v>100</v>
      </c>
      <c r="H64" s="456">
        <v>100</v>
      </c>
      <c r="I64" s="456"/>
      <c r="J64" s="456"/>
      <c r="K64" s="456"/>
      <c r="L64" s="456"/>
      <c r="M64" s="456"/>
      <c r="N64" s="456"/>
      <c r="O64" s="456"/>
      <c r="P64" s="456"/>
    </row>
    <row r="65" spans="2:16" ht="17.25" customHeight="1">
      <c r="B65" s="463">
        <v>5</v>
      </c>
      <c r="C65" s="464" t="s">
        <v>16</v>
      </c>
      <c r="D65" s="465">
        <v>613300</v>
      </c>
      <c r="E65" s="454">
        <f>E66+E67+E68+E69+E70+E71</f>
        <v>0</v>
      </c>
      <c r="F65" s="454">
        <f>F66+F67+F68+F69+F70+F71</f>
        <v>0</v>
      </c>
      <c r="G65" s="455">
        <f t="shared" si="1"/>
        <v>0</v>
      </c>
      <c r="H65" s="454">
        <f>H66+H67+H68+H69+H70+H71</f>
        <v>0</v>
      </c>
      <c r="I65" s="456"/>
      <c r="J65" s="456"/>
      <c r="K65" s="456"/>
      <c r="L65" s="456"/>
      <c r="M65" s="456"/>
      <c r="N65" s="456"/>
      <c r="O65" s="456"/>
      <c r="P65" s="456"/>
    </row>
    <row r="66" spans="2:16" ht="15.75" customHeight="1">
      <c r="B66" s="466"/>
      <c r="C66" s="458" t="s">
        <v>252</v>
      </c>
      <c r="D66" s="469" t="s">
        <v>253</v>
      </c>
      <c r="E66" s="456"/>
      <c r="F66" s="456"/>
      <c r="G66" s="460">
        <f t="shared" si="1"/>
        <v>0</v>
      </c>
      <c r="H66" s="456"/>
      <c r="I66" s="456"/>
      <c r="J66" s="456"/>
      <c r="K66" s="456"/>
      <c r="L66" s="456"/>
      <c r="M66" s="456"/>
      <c r="N66" s="456"/>
      <c r="O66" s="456"/>
      <c r="P66" s="456"/>
    </row>
    <row r="67" spans="2:16" ht="21.75" customHeight="1">
      <c r="B67" s="466"/>
      <c r="C67" s="458" t="s">
        <v>254</v>
      </c>
      <c r="D67" s="469" t="s">
        <v>255</v>
      </c>
      <c r="E67" s="456">
        <f t="shared" si="2"/>
        <v>0</v>
      </c>
      <c r="F67" s="456"/>
      <c r="G67" s="460">
        <f t="shared" si="1"/>
        <v>0</v>
      </c>
      <c r="H67" s="456"/>
      <c r="I67" s="456"/>
      <c r="J67" s="456"/>
      <c r="K67" s="456"/>
      <c r="L67" s="456"/>
      <c r="M67" s="456"/>
      <c r="N67" s="456"/>
      <c r="O67" s="456"/>
      <c r="P67" s="456"/>
    </row>
    <row r="68" spans="2:16" ht="15.75" customHeight="1">
      <c r="B68" s="466"/>
      <c r="C68" s="458" t="s">
        <v>256</v>
      </c>
      <c r="D68" s="469" t="s">
        <v>257</v>
      </c>
      <c r="E68" s="456">
        <f t="shared" si="2"/>
        <v>0</v>
      </c>
      <c r="F68" s="456"/>
      <c r="G68" s="460">
        <f t="shared" si="1"/>
        <v>0</v>
      </c>
      <c r="H68" s="456"/>
      <c r="I68" s="456"/>
      <c r="J68" s="456"/>
      <c r="K68" s="456"/>
      <c r="L68" s="456"/>
      <c r="M68" s="456"/>
      <c r="N68" s="456"/>
      <c r="O68" s="456"/>
      <c r="P68" s="456"/>
    </row>
    <row r="69" spans="2:16" ht="13.5" customHeight="1">
      <c r="B69" s="466"/>
      <c r="C69" s="458" t="s">
        <v>258</v>
      </c>
      <c r="D69" s="469" t="s">
        <v>259</v>
      </c>
      <c r="E69" s="456">
        <f t="shared" si="2"/>
        <v>0</v>
      </c>
      <c r="F69" s="456"/>
      <c r="G69" s="460">
        <f t="shared" si="1"/>
        <v>0</v>
      </c>
      <c r="H69" s="456"/>
      <c r="I69" s="456"/>
      <c r="J69" s="456"/>
      <c r="K69" s="456"/>
      <c r="L69" s="456"/>
      <c r="M69" s="456"/>
      <c r="N69" s="456"/>
      <c r="O69" s="456"/>
      <c r="P69" s="456"/>
    </row>
    <row r="70" spans="2:16" ht="15">
      <c r="B70" s="466"/>
      <c r="C70" s="458" t="s">
        <v>260</v>
      </c>
      <c r="D70" s="469" t="s">
        <v>261</v>
      </c>
      <c r="E70" s="456">
        <f t="shared" si="2"/>
        <v>0</v>
      </c>
      <c r="F70" s="456"/>
      <c r="G70" s="460">
        <f t="shared" si="1"/>
        <v>0</v>
      </c>
      <c r="H70" s="456"/>
      <c r="I70" s="456"/>
      <c r="J70" s="456"/>
      <c r="K70" s="456"/>
      <c r="L70" s="456"/>
      <c r="M70" s="456"/>
      <c r="N70" s="456"/>
      <c r="O70" s="456"/>
      <c r="P70" s="456"/>
    </row>
    <row r="71" spans="2:16" ht="15">
      <c r="B71" s="466"/>
      <c r="C71" s="458" t="s">
        <v>262</v>
      </c>
      <c r="D71" s="469" t="s">
        <v>263</v>
      </c>
      <c r="E71" s="456">
        <f t="shared" si="2"/>
        <v>0</v>
      </c>
      <c r="F71" s="456"/>
      <c r="G71" s="460">
        <f>SUM(H71:P71)</f>
        <v>0</v>
      </c>
      <c r="H71" s="456"/>
      <c r="I71" s="456"/>
      <c r="J71" s="456"/>
      <c r="K71" s="456"/>
      <c r="L71" s="456"/>
      <c r="M71" s="456"/>
      <c r="N71" s="456"/>
      <c r="O71" s="456"/>
      <c r="P71" s="456"/>
    </row>
    <row r="72" spans="2:16" ht="25.5" customHeight="1">
      <c r="B72" s="463">
        <v>6</v>
      </c>
      <c r="C72" s="468" t="s">
        <v>40</v>
      </c>
      <c r="D72" s="465">
        <v>613400</v>
      </c>
      <c r="E72" s="454">
        <f>E73+E74+E75+E76+E77+E78+E79+E80+E81+E82+E83</f>
        <v>700</v>
      </c>
      <c r="F72" s="454">
        <f>F73+F74+F75+F76+F77+F78+F79+F80+F81+F82+F83</f>
        <v>0</v>
      </c>
      <c r="G72" s="455">
        <f t="shared" si="1"/>
        <v>700</v>
      </c>
      <c r="H72" s="454">
        <f>H73+H74+H75+H76+H77+H78+H79+H80+H81+H82+H83</f>
        <v>700</v>
      </c>
      <c r="I72" s="456"/>
      <c r="J72" s="456"/>
      <c r="K72" s="456"/>
      <c r="L72" s="456"/>
      <c r="M72" s="456"/>
      <c r="N72" s="456"/>
      <c r="O72" s="456"/>
      <c r="P72" s="456"/>
    </row>
    <row r="73" spans="2:16" ht="15">
      <c r="B73" s="466"/>
      <c r="C73" s="470" t="s">
        <v>264</v>
      </c>
      <c r="D73" s="471" t="s">
        <v>265</v>
      </c>
      <c r="E73" s="456">
        <f aca="true" t="shared" si="3" ref="E73:E83">G73</f>
        <v>0</v>
      </c>
      <c r="F73" s="456"/>
      <c r="G73" s="460">
        <f t="shared" si="1"/>
        <v>0</v>
      </c>
      <c r="H73" s="456"/>
      <c r="I73" s="456"/>
      <c r="J73" s="456"/>
      <c r="K73" s="456"/>
      <c r="L73" s="456"/>
      <c r="M73" s="456"/>
      <c r="N73" s="456"/>
      <c r="O73" s="456"/>
      <c r="P73" s="456"/>
    </row>
    <row r="74" spans="2:16" ht="15">
      <c r="B74" s="466"/>
      <c r="C74" s="470" t="s">
        <v>266</v>
      </c>
      <c r="D74" s="471" t="s">
        <v>267</v>
      </c>
      <c r="E74" s="456">
        <v>200</v>
      </c>
      <c r="F74" s="456"/>
      <c r="G74" s="460">
        <f t="shared" si="1"/>
        <v>200</v>
      </c>
      <c r="H74" s="456">
        <v>200</v>
      </c>
      <c r="I74" s="456"/>
      <c r="J74" s="456"/>
      <c r="K74" s="456"/>
      <c r="L74" s="456"/>
      <c r="M74" s="456"/>
      <c r="N74" s="456"/>
      <c r="O74" s="456"/>
      <c r="P74" s="456"/>
    </row>
    <row r="75" spans="2:16" ht="15">
      <c r="B75" s="466"/>
      <c r="C75" s="470" t="s">
        <v>268</v>
      </c>
      <c r="D75" s="471" t="s">
        <v>269</v>
      </c>
      <c r="E75" s="456">
        <f t="shared" si="3"/>
        <v>0</v>
      </c>
      <c r="F75" s="456"/>
      <c r="G75" s="460">
        <f t="shared" si="1"/>
        <v>0</v>
      </c>
      <c r="H75" s="456"/>
      <c r="I75" s="456"/>
      <c r="J75" s="456"/>
      <c r="K75" s="456"/>
      <c r="L75" s="456"/>
      <c r="M75" s="456"/>
      <c r="N75" s="456"/>
      <c r="O75" s="456"/>
      <c r="P75" s="456"/>
    </row>
    <row r="76" spans="2:16" ht="15">
      <c r="B76" s="466"/>
      <c r="C76" s="470" t="s">
        <v>270</v>
      </c>
      <c r="D76" s="471" t="s">
        <v>271</v>
      </c>
      <c r="E76" s="456">
        <f t="shared" si="3"/>
        <v>0</v>
      </c>
      <c r="F76" s="456"/>
      <c r="G76" s="460">
        <f t="shared" si="1"/>
        <v>0</v>
      </c>
      <c r="H76" s="456"/>
      <c r="I76" s="456"/>
      <c r="J76" s="456"/>
      <c r="K76" s="456"/>
      <c r="L76" s="456"/>
      <c r="M76" s="456"/>
      <c r="N76" s="456"/>
      <c r="O76" s="456"/>
      <c r="P76" s="456"/>
    </row>
    <row r="77" spans="2:16" ht="15">
      <c r="B77" s="466"/>
      <c r="C77" s="470" t="s">
        <v>272</v>
      </c>
      <c r="D77" s="471" t="s">
        <v>127</v>
      </c>
      <c r="E77" s="456">
        <f t="shared" si="3"/>
        <v>500</v>
      </c>
      <c r="F77" s="456"/>
      <c r="G77" s="460">
        <f t="shared" si="1"/>
        <v>500</v>
      </c>
      <c r="H77" s="456">
        <v>500</v>
      </c>
      <c r="I77" s="456"/>
      <c r="J77" s="456"/>
      <c r="K77" s="456"/>
      <c r="L77" s="456"/>
      <c r="M77" s="456"/>
      <c r="N77" s="456"/>
      <c r="O77" s="456"/>
      <c r="P77" s="456"/>
    </row>
    <row r="78" spans="2:16" ht="15">
      <c r="B78" s="466"/>
      <c r="C78" s="470" t="s">
        <v>273</v>
      </c>
      <c r="D78" s="471" t="s">
        <v>274</v>
      </c>
      <c r="E78" s="456">
        <f t="shared" si="3"/>
        <v>0</v>
      </c>
      <c r="F78" s="456"/>
      <c r="G78" s="460">
        <f aca="true" t="shared" si="4" ref="G78:G131">SUM(H78:P78)</f>
        <v>0</v>
      </c>
      <c r="H78" s="456"/>
      <c r="I78" s="456"/>
      <c r="J78" s="456"/>
      <c r="K78" s="456"/>
      <c r="L78" s="456"/>
      <c r="M78" s="456"/>
      <c r="N78" s="456"/>
      <c r="O78" s="456"/>
      <c r="P78" s="456"/>
    </row>
    <row r="79" spans="2:16" ht="15">
      <c r="B79" s="466"/>
      <c r="C79" s="470" t="s">
        <v>275</v>
      </c>
      <c r="D79" s="471" t="s">
        <v>276</v>
      </c>
      <c r="E79" s="456">
        <f t="shared" si="3"/>
        <v>0</v>
      </c>
      <c r="F79" s="456"/>
      <c r="G79" s="460">
        <f t="shared" si="4"/>
        <v>0</v>
      </c>
      <c r="H79" s="456"/>
      <c r="I79" s="456"/>
      <c r="J79" s="456"/>
      <c r="K79" s="456"/>
      <c r="L79" s="456"/>
      <c r="M79" s="456"/>
      <c r="N79" s="456"/>
      <c r="O79" s="456"/>
      <c r="P79" s="456"/>
    </row>
    <row r="80" spans="2:16" ht="15">
      <c r="B80" s="466"/>
      <c r="C80" s="470" t="s">
        <v>277</v>
      </c>
      <c r="D80" s="471" t="s">
        <v>278</v>
      </c>
      <c r="E80" s="456">
        <f t="shared" si="3"/>
        <v>0</v>
      </c>
      <c r="F80" s="456"/>
      <c r="G80" s="460">
        <f t="shared" si="4"/>
        <v>0</v>
      </c>
      <c r="H80" s="456"/>
      <c r="I80" s="456"/>
      <c r="J80" s="456"/>
      <c r="K80" s="456"/>
      <c r="L80" s="456"/>
      <c r="M80" s="456"/>
      <c r="N80" s="456"/>
      <c r="O80" s="456"/>
      <c r="P80" s="456"/>
    </row>
    <row r="81" spans="2:16" ht="15">
      <c r="B81" s="466"/>
      <c r="C81" s="470" t="s">
        <v>279</v>
      </c>
      <c r="D81" s="471" t="s">
        <v>280</v>
      </c>
      <c r="E81" s="456">
        <f t="shared" si="3"/>
        <v>0</v>
      </c>
      <c r="F81" s="456"/>
      <c r="G81" s="460">
        <f t="shared" si="4"/>
        <v>0</v>
      </c>
      <c r="H81" s="456"/>
      <c r="I81" s="456"/>
      <c r="J81" s="456"/>
      <c r="K81" s="456"/>
      <c r="L81" s="456"/>
      <c r="M81" s="456"/>
      <c r="N81" s="456"/>
      <c r="O81" s="456"/>
      <c r="P81" s="456"/>
    </row>
    <row r="82" spans="2:16" ht="15">
      <c r="B82" s="466"/>
      <c r="C82" s="470" t="s">
        <v>281</v>
      </c>
      <c r="D82" s="471" t="s">
        <v>282</v>
      </c>
      <c r="E82" s="456">
        <f t="shared" si="3"/>
        <v>0</v>
      </c>
      <c r="F82" s="456"/>
      <c r="G82" s="460">
        <f t="shared" si="4"/>
        <v>0</v>
      </c>
      <c r="H82" s="456"/>
      <c r="I82" s="456"/>
      <c r="J82" s="456"/>
      <c r="K82" s="456"/>
      <c r="L82" s="456"/>
      <c r="M82" s="456"/>
      <c r="N82" s="456"/>
      <c r="O82" s="456"/>
      <c r="P82" s="456"/>
    </row>
    <row r="83" spans="2:16" ht="15">
      <c r="B83" s="466"/>
      <c r="C83" s="470" t="s">
        <v>283</v>
      </c>
      <c r="D83" s="471" t="s">
        <v>284</v>
      </c>
      <c r="E83" s="456">
        <f t="shared" si="3"/>
        <v>0</v>
      </c>
      <c r="F83" s="456"/>
      <c r="G83" s="460">
        <f t="shared" si="4"/>
        <v>0</v>
      </c>
      <c r="H83" s="456"/>
      <c r="I83" s="456"/>
      <c r="J83" s="456"/>
      <c r="K83" s="456"/>
      <c r="L83" s="456"/>
      <c r="M83" s="456"/>
      <c r="N83" s="456"/>
      <c r="O83" s="456"/>
      <c r="P83" s="456"/>
    </row>
    <row r="84" spans="2:16" ht="25.5" customHeight="1">
      <c r="B84" s="463">
        <v>7</v>
      </c>
      <c r="C84" s="464" t="s">
        <v>41</v>
      </c>
      <c r="D84" s="465">
        <v>613500</v>
      </c>
      <c r="E84" s="454">
        <f>E85+E86+E87+E88+E89</f>
        <v>4100</v>
      </c>
      <c r="F84" s="454">
        <f>F85+F86+F87+F88+F89</f>
        <v>0</v>
      </c>
      <c r="G84" s="455">
        <f t="shared" si="4"/>
        <v>4100</v>
      </c>
      <c r="H84" s="454">
        <f>H85+H86+H87+H88+H89</f>
        <v>4100</v>
      </c>
      <c r="I84" s="456"/>
      <c r="J84" s="456"/>
      <c r="K84" s="456"/>
      <c r="L84" s="456"/>
      <c r="M84" s="456"/>
      <c r="N84" s="456"/>
      <c r="O84" s="456"/>
      <c r="P84" s="456"/>
    </row>
    <row r="85" spans="2:16" ht="15">
      <c r="B85" s="466"/>
      <c r="C85" s="470" t="s">
        <v>285</v>
      </c>
      <c r="D85" s="471" t="s">
        <v>286</v>
      </c>
      <c r="E85" s="456">
        <v>4000</v>
      </c>
      <c r="F85" s="456"/>
      <c r="G85" s="460">
        <f t="shared" si="4"/>
        <v>4000</v>
      </c>
      <c r="H85" s="456">
        <v>4000</v>
      </c>
      <c r="I85" s="456"/>
      <c r="J85" s="456"/>
      <c r="K85" s="456"/>
      <c r="L85" s="456"/>
      <c r="M85" s="456"/>
      <c r="N85" s="456"/>
      <c r="O85" s="456"/>
      <c r="P85" s="456"/>
    </row>
    <row r="86" spans="2:16" ht="15">
      <c r="B86" s="466"/>
      <c r="C86" s="470" t="s">
        <v>287</v>
      </c>
      <c r="D86" s="471" t="s">
        <v>288</v>
      </c>
      <c r="E86" s="456">
        <f aca="true" t="shared" si="5" ref="E86:E94">G86</f>
        <v>100</v>
      </c>
      <c r="F86" s="456"/>
      <c r="G86" s="460">
        <f t="shared" si="4"/>
        <v>100</v>
      </c>
      <c r="H86" s="456">
        <v>100</v>
      </c>
      <c r="I86" s="456"/>
      <c r="J86" s="456"/>
      <c r="K86" s="456"/>
      <c r="L86" s="456"/>
      <c r="M86" s="456"/>
      <c r="N86" s="456"/>
      <c r="O86" s="456"/>
      <c r="P86" s="456"/>
    </row>
    <row r="87" spans="2:16" ht="15">
      <c r="B87" s="466"/>
      <c r="C87" s="470" t="s">
        <v>289</v>
      </c>
      <c r="D87" s="471" t="s">
        <v>290</v>
      </c>
      <c r="E87" s="456">
        <f t="shared" si="5"/>
        <v>0</v>
      </c>
      <c r="F87" s="456"/>
      <c r="G87" s="460">
        <f t="shared" si="4"/>
        <v>0</v>
      </c>
      <c r="H87" s="456"/>
      <c r="I87" s="456"/>
      <c r="J87" s="456"/>
      <c r="K87" s="456"/>
      <c r="L87" s="456"/>
      <c r="M87" s="456"/>
      <c r="N87" s="456"/>
      <c r="O87" s="456"/>
      <c r="P87" s="456"/>
    </row>
    <row r="88" spans="2:16" ht="15">
      <c r="B88" s="466"/>
      <c r="C88" s="470" t="s">
        <v>291</v>
      </c>
      <c r="D88" s="471" t="s">
        <v>292</v>
      </c>
      <c r="E88" s="456">
        <f t="shared" si="5"/>
        <v>0</v>
      </c>
      <c r="F88" s="456"/>
      <c r="G88" s="460">
        <f t="shared" si="4"/>
        <v>0</v>
      </c>
      <c r="H88" s="456"/>
      <c r="I88" s="456"/>
      <c r="J88" s="456"/>
      <c r="K88" s="456"/>
      <c r="L88" s="456"/>
      <c r="M88" s="456"/>
      <c r="N88" s="456"/>
      <c r="O88" s="456"/>
      <c r="P88" s="456"/>
    </row>
    <row r="89" spans="2:16" ht="15">
      <c r="B89" s="466"/>
      <c r="C89" s="470" t="s">
        <v>293</v>
      </c>
      <c r="D89" s="471" t="s">
        <v>294</v>
      </c>
      <c r="E89" s="456">
        <f t="shared" si="5"/>
        <v>0</v>
      </c>
      <c r="F89" s="456"/>
      <c r="G89" s="460">
        <f t="shared" si="4"/>
        <v>0</v>
      </c>
      <c r="H89" s="456"/>
      <c r="I89" s="456"/>
      <c r="J89" s="456"/>
      <c r="K89" s="456"/>
      <c r="L89" s="456"/>
      <c r="M89" s="456"/>
      <c r="N89" s="456"/>
      <c r="O89" s="456"/>
      <c r="P89" s="456"/>
    </row>
    <row r="90" spans="2:16" ht="15">
      <c r="B90" s="463">
        <v>8</v>
      </c>
      <c r="C90" s="468" t="s">
        <v>101</v>
      </c>
      <c r="D90" s="465">
        <v>613600</v>
      </c>
      <c r="E90" s="454">
        <f t="shared" si="5"/>
        <v>0</v>
      </c>
      <c r="F90" s="454">
        <f>F91</f>
        <v>0</v>
      </c>
      <c r="G90" s="455">
        <f t="shared" si="4"/>
        <v>0</v>
      </c>
      <c r="H90" s="454">
        <f>H91+H92+H93+H94</f>
        <v>0</v>
      </c>
      <c r="I90" s="456"/>
      <c r="J90" s="456"/>
      <c r="K90" s="456"/>
      <c r="L90" s="456"/>
      <c r="M90" s="456"/>
      <c r="N90" s="456"/>
      <c r="O90" s="456"/>
      <c r="P90" s="456"/>
    </row>
    <row r="91" spans="2:16" ht="15">
      <c r="B91" s="466"/>
      <c r="C91" s="470" t="s">
        <v>295</v>
      </c>
      <c r="D91" s="471" t="s">
        <v>296</v>
      </c>
      <c r="E91" s="456">
        <f t="shared" si="5"/>
        <v>0</v>
      </c>
      <c r="F91" s="456"/>
      <c r="G91" s="460">
        <f t="shared" si="4"/>
        <v>0</v>
      </c>
      <c r="H91" s="456"/>
      <c r="I91" s="456"/>
      <c r="J91" s="456"/>
      <c r="K91" s="456"/>
      <c r="L91" s="456"/>
      <c r="M91" s="456"/>
      <c r="N91" s="456"/>
      <c r="O91" s="456"/>
      <c r="P91" s="456"/>
    </row>
    <row r="92" spans="2:16" ht="15">
      <c r="B92" s="466"/>
      <c r="C92" s="470" t="s">
        <v>297</v>
      </c>
      <c r="D92" s="471" t="s">
        <v>298</v>
      </c>
      <c r="E92" s="456">
        <f t="shared" si="5"/>
        <v>0</v>
      </c>
      <c r="F92" s="456"/>
      <c r="G92" s="460">
        <f t="shared" si="4"/>
        <v>0</v>
      </c>
      <c r="H92" s="456"/>
      <c r="I92" s="456"/>
      <c r="J92" s="456"/>
      <c r="K92" s="456"/>
      <c r="L92" s="456"/>
      <c r="M92" s="456"/>
      <c r="N92" s="456"/>
      <c r="O92" s="456"/>
      <c r="P92" s="456"/>
    </row>
    <row r="93" spans="2:16" ht="15">
      <c r="B93" s="466"/>
      <c r="C93" s="470" t="s">
        <v>299</v>
      </c>
      <c r="D93" s="471" t="s">
        <v>300</v>
      </c>
      <c r="E93" s="456">
        <f t="shared" si="5"/>
        <v>0</v>
      </c>
      <c r="F93" s="456"/>
      <c r="G93" s="460">
        <f t="shared" si="4"/>
        <v>0</v>
      </c>
      <c r="H93" s="456"/>
      <c r="I93" s="456"/>
      <c r="J93" s="456"/>
      <c r="K93" s="456"/>
      <c r="L93" s="456"/>
      <c r="M93" s="456"/>
      <c r="N93" s="456"/>
      <c r="O93" s="456"/>
      <c r="P93" s="456"/>
    </row>
    <row r="94" spans="2:16" ht="15">
      <c r="B94" s="466"/>
      <c r="C94" s="470" t="s">
        <v>301</v>
      </c>
      <c r="D94" s="471" t="s">
        <v>302</v>
      </c>
      <c r="E94" s="456">
        <f t="shared" si="5"/>
        <v>0</v>
      </c>
      <c r="F94" s="456"/>
      <c r="G94" s="460">
        <f t="shared" si="4"/>
        <v>0</v>
      </c>
      <c r="H94" s="456">
        <v>0</v>
      </c>
      <c r="I94" s="456"/>
      <c r="J94" s="456"/>
      <c r="K94" s="470"/>
      <c r="L94" s="471"/>
      <c r="M94" s="456"/>
      <c r="N94" s="456"/>
      <c r="O94" s="456"/>
      <c r="P94" s="456"/>
    </row>
    <row r="95" spans="2:16" ht="15">
      <c r="B95" s="463">
        <v>9</v>
      </c>
      <c r="C95" s="468" t="s">
        <v>18</v>
      </c>
      <c r="D95" s="465">
        <v>613700</v>
      </c>
      <c r="E95" s="454">
        <f>E96+E97+E98+E99+E100+E101+E102+E103+E104+E105</f>
        <v>2000</v>
      </c>
      <c r="F95" s="454">
        <f>F96+F97+F98+F99+F100+F101+F102+F103+F104+F105</f>
        <v>0</v>
      </c>
      <c r="G95" s="455">
        <f t="shared" si="4"/>
        <v>2000</v>
      </c>
      <c r="H95" s="454">
        <f>H96+H97+H98+H99+H101+H100+H102+H103+H104+H105</f>
        <v>2000</v>
      </c>
      <c r="I95" s="456"/>
      <c r="J95" s="456"/>
      <c r="K95" s="456"/>
      <c r="L95" s="456"/>
      <c r="M95" s="456"/>
      <c r="N95" s="456"/>
      <c r="O95" s="456"/>
      <c r="P95" s="456"/>
    </row>
    <row r="96" spans="2:16" ht="15">
      <c r="B96" s="466"/>
      <c r="C96" s="470" t="s">
        <v>303</v>
      </c>
      <c r="D96" s="471" t="s">
        <v>304</v>
      </c>
      <c r="E96" s="456"/>
      <c r="F96" s="456"/>
      <c r="G96" s="460">
        <f t="shared" si="4"/>
        <v>0</v>
      </c>
      <c r="H96" s="456"/>
      <c r="I96" s="456"/>
      <c r="J96" s="456"/>
      <c r="K96" s="456"/>
      <c r="L96" s="456"/>
      <c r="M96" s="456"/>
      <c r="N96" s="456"/>
      <c r="O96" s="456"/>
      <c r="P96" s="456"/>
    </row>
    <row r="97" spans="2:16" ht="15">
      <c r="B97" s="466"/>
      <c r="C97" s="470" t="s">
        <v>305</v>
      </c>
      <c r="D97" s="471" t="s">
        <v>306</v>
      </c>
      <c r="E97" s="456">
        <f aca="true" t="shared" si="6" ref="E97:E112">G97</f>
        <v>200</v>
      </c>
      <c r="F97" s="456"/>
      <c r="G97" s="460">
        <f t="shared" si="4"/>
        <v>200</v>
      </c>
      <c r="H97" s="456">
        <v>200</v>
      </c>
      <c r="I97" s="456"/>
      <c r="J97" s="456"/>
      <c r="K97" s="456"/>
      <c r="L97" s="456"/>
      <c r="M97" s="456"/>
      <c r="N97" s="456"/>
      <c r="O97" s="456"/>
      <c r="P97" s="456"/>
    </row>
    <row r="98" spans="2:16" ht="15">
      <c r="B98" s="466"/>
      <c r="C98" s="470" t="s">
        <v>307</v>
      </c>
      <c r="D98" s="471" t="s">
        <v>308</v>
      </c>
      <c r="E98" s="456">
        <f t="shared" si="6"/>
        <v>900</v>
      </c>
      <c r="F98" s="456"/>
      <c r="G98" s="460">
        <f t="shared" si="4"/>
        <v>900</v>
      </c>
      <c r="H98" s="456">
        <v>900</v>
      </c>
      <c r="I98" s="456"/>
      <c r="J98" s="456"/>
      <c r="K98" s="456"/>
      <c r="L98" s="456"/>
      <c r="M98" s="456"/>
      <c r="N98" s="456"/>
      <c r="O98" s="456"/>
      <c r="P98" s="456"/>
    </row>
    <row r="99" spans="2:16" ht="15">
      <c r="B99" s="466"/>
      <c r="C99" s="470" t="s">
        <v>309</v>
      </c>
      <c r="D99" s="471" t="s">
        <v>310</v>
      </c>
      <c r="E99" s="456">
        <f t="shared" si="6"/>
        <v>0</v>
      </c>
      <c r="F99" s="456"/>
      <c r="G99" s="460">
        <f t="shared" si="4"/>
        <v>0</v>
      </c>
      <c r="H99" s="456"/>
      <c r="I99" s="456"/>
      <c r="J99" s="456"/>
      <c r="K99" s="456"/>
      <c r="L99" s="456"/>
      <c r="M99" s="456"/>
      <c r="N99" s="456"/>
      <c r="O99" s="456"/>
      <c r="P99" s="456"/>
    </row>
    <row r="100" spans="2:16" ht="15">
      <c r="B100" s="466"/>
      <c r="C100" s="470" t="s">
        <v>311</v>
      </c>
      <c r="D100" s="471" t="s">
        <v>312</v>
      </c>
      <c r="E100" s="456">
        <f t="shared" si="6"/>
        <v>0</v>
      </c>
      <c r="F100" s="456"/>
      <c r="G100" s="460">
        <f t="shared" si="4"/>
        <v>0</v>
      </c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2:16" ht="15">
      <c r="B101" s="466"/>
      <c r="C101" s="470" t="s">
        <v>313</v>
      </c>
      <c r="D101" s="471" t="s">
        <v>314</v>
      </c>
      <c r="E101" s="456">
        <f t="shared" si="6"/>
        <v>200</v>
      </c>
      <c r="F101" s="456"/>
      <c r="G101" s="460">
        <f t="shared" si="4"/>
        <v>200</v>
      </c>
      <c r="H101" s="456">
        <v>200</v>
      </c>
      <c r="I101" s="456"/>
      <c r="J101" s="456"/>
      <c r="K101" s="456"/>
      <c r="L101" s="456"/>
      <c r="M101" s="456"/>
      <c r="N101" s="456"/>
      <c r="O101" s="456"/>
      <c r="P101" s="456"/>
    </row>
    <row r="102" spans="2:16" ht="15">
      <c r="B102" s="466"/>
      <c r="C102" s="470" t="s">
        <v>315</v>
      </c>
      <c r="D102" s="471" t="s">
        <v>316</v>
      </c>
      <c r="E102" s="456">
        <f t="shared" si="6"/>
        <v>700</v>
      </c>
      <c r="F102" s="456"/>
      <c r="G102" s="460">
        <f t="shared" si="4"/>
        <v>700</v>
      </c>
      <c r="H102" s="456">
        <v>700</v>
      </c>
      <c r="I102" s="456"/>
      <c r="J102" s="456"/>
      <c r="K102" s="456"/>
      <c r="L102" s="456"/>
      <c r="M102" s="456"/>
      <c r="N102" s="456"/>
      <c r="O102" s="456"/>
      <c r="P102" s="456"/>
    </row>
    <row r="103" spans="2:16" ht="15">
      <c r="B103" s="466"/>
      <c r="C103" s="470" t="s">
        <v>317</v>
      </c>
      <c r="D103" s="471" t="s">
        <v>318</v>
      </c>
      <c r="E103" s="456"/>
      <c r="F103" s="456"/>
      <c r="G103" s="460">
        <f t="shared" si="4"/>
        <v>0</v>
      </c>
      <c r="H103" s="456"/>
      <c r="I103" s="456"/>
      <c r="J103" s="456"/>
      <c r="K103" s="456"/>
      <c r="L103" s="456"/>
      <c r="M103" s="456"/>
      <c r="N103" s="456"/>
      <c r="O103" s="456"/>
      <c r="P103" s="456"/>
    </row>
    <row r="104" spans="2:16" ht="15">
      <c r="B104" s="466"/>
      <c r="C104" s="470" t="s">
        <v>319</v>
      </c>
      <c r="D104" s="471" t="s">
        <v>320</v>
      </c>
      <c r="E104" s="456">
        <f t="shared" si="6"/>
        <v>0</v>
      </c>
      <c r="F104" s="456"/>
      <c r="G104" s="460">
        <f t="shared" si="4"/>
        <v>0</v>
      </c>
      <c r="H104" s="456"/>
      <c r="I104" s="456"/>
      <c r="J104" s="456"/>
      <c r="K104" s="456"/>
      <c r="L104" s="456"/>
      <c r="M104" s="456"/>
      <c r="N104" s="456"/>
      <c r="O104" s="456"/>
      <c r="P104" s="456"/>
    </row>
    <row r="105" spans="2:16" ht="15">
      <c r="B105" s="466"/>
      <c r="C105" s="470" t="s">
        <v>321</v>
      </c>
      <c r="D105" s="471" t="s">
        <v>322</v>
      </c>
      <c r="E105" s="456">
        <f t="shared" si="6"/>
        <v>0</v>
      </c>
      <c r="F105" s="456"/>
      <c r="G105" s="460">
        <f t="shared" si="4"/>
        <v>0</v>
      </c>
      <c r="H105" s="456"/>
      <c r="I105" s="456"/>
      <c r="J105" s="456"/>
      <c r="K105" s="456"/>
      <c r="L105" s="456"/>
      <c r="M105" s="456"/>
      <c r="N105" s="456"/>
      <c r="O105" s="456"/>
      <c r="P105" s="456"/>
    </row>
    <row r="106" spans="2:16" ht="28.5" customHeight="1">
      <c r="B106" s="463">
        <v>10</v>
      </c>
      <c r="C106" s="464" t="s">
        <v>83</v>
      </c>
      <c r="D106" s="465">
        <v>613800</v>
      </c>
      <c r="E106" s="454">
        <f t="shared" si="6"/>
        <v>100</v>
      </c>
      <c r="F106" s="454"/>
      <c r="G106" s="455">
        <f t="shared" si="4"/>
        <v>100</v>
      </c>
      <c r="H106" s="454">
        <f>H107+H108+H109+H110+H111+H112</f>
        <v>100</v>
      </c>
      <c r="I106" s="456"/>
      <c r="J106" s="456"/>
      <c r="K106" s="456"/>
      <c r="L106" s="456"/>
      <c r="M106" s="456"/>
      <c r="N106" s="456"/>
      <c r="O106" s="456"/>
      <c r="P106" s="456"/>
    </row>
    <row r="107" spans="2:16" ht="15">
      <c r="B107" s="466"/>
      <c r="C107" s="470" t="s">
        <v>323</v>
      </c>
      <c r="D107" s="471" t="s">
        <v>324</v>
      </c>
      <c r="E107" s="456">
        <f t="shared" si="6"/>
        <v>0</v>
      </c>
      <c r="F107" s="456"/>
      <c r="G107" s="460">
        <f t="shared" si="4"/>
        <v>0</v>
      </c>
      <c r="H107" s="456"/>
      <c r="I107" s="456"/>
      <c r="J107" s="456"/>
      <c r="K107" s="456"/>
      <c r="L107" s="456"/>
      <c r="M107" s="456"/>
      <c r="N107" s="456"/>
      <c r="O107" s="456"/>
      <c r="P107" s="456"/>
    </row>
    <row r="108" spans="2:16" ht="15">
      <c r="B108" s="466"/>
      <c r="C108" s="470" t="s">
        <v>325</v>
      </c>
      <c r="D108" s="471" t="s">
        <v>326</v>
      </c>
      <c r="E108" s="456">
        <f t="shared" si="6"/>
        <v>0</v>
      </c>
      <c r="F108" s="456"/>
      <c r="G108" s="460">
        <f t="shared" si="4"/>
        <v>0</v>
      </c>
      <c r="H108" s="456">
        <v>0</v>
      </c>
      <c r="I108" s="456"/>
      <c r="J108" s="456"/>
      <c r="K108" s="456"/>
      <c r="L108" s="456"/>
      <c r="M108" s="456"/>
      <c r="N108" s="456"/>
      <c r="O108" s="456"/>
      <c r="P108" s="456"/>
    </row>
    <row r="109" spans="2:16" ht="15">
      <c r="B109" s="466"/>
      <c r="C109" s="470" t="s">
        <v>327</v>
      </c>
      <c r="D109" s="471" t="s">
        <v>328</v>
      </c>
      <c r="E109" s="456">
        <f t="shared" si="6"/>
        <v>100</v>
      </c>
      <c r="F109" s="456"/>
      <c r="G109" s="460">
        <f t="shared" si="4"/>
        <v>100</v>
      </c>
      <c r="H109" s="456">
        <v>100</v>
      </c>
      <c r="I109" s="456"/>
      <c r="J109" s="456"/>
      <c r="K109" s="456"/>
      <c r="L109" s="456"/>
      <c r="M109" s="456"/>
      <c r="N109" s="456"/>
      <c r="O109" s="456"/>
      <c r="P109" s="456"/>
    </row>
    <row r="110" spans="2:16" ht="15">
      <c r="B110" s="466"/>
      <c r="C110" s="470" t="s">
        <v>329</v>
      </c>
      <c r="D110" s="471" t="s">
        <v>330</v>
      </c>
      <c r="E110" s="456">
        <f t="shared" si="6"/>
        <v>0</v>
      </c>
      <c r="F110" s="456"/>
      <c r="G110" s="460">
        <f t="shared" si="4"/>
        <v>0</v>
      </c>
      <c r="H110" s="456">
        <v>0</v>
      </c>
      <c r="I110" s="456"/>
      <c r="J110" s="456"/>
      <c r="K110" s="456"/>
      <c r="L110" s="456"/>
      <c r="M110" s="456"/>
      <c r="N110" s="456"/>
      <c r="O110" s="456"/>
      <c r="P110" s="456"/>
    </row>
    <row r="111" spans="2:16" ht="15">
      <c r="B111" s="466"/>
      <c r="C111" s="470" t="s">
        <v>331</v>
      </c>
      <c r="D111" s="471" t="s">
        <v>332</v>
      </c>
      <c r="E111" s="456">
        <f t="shared" si="6"/>
        <v>0</v>
      </c>
      <c r="F111" s="456"/>
      <c r="G111" s="460">
        <f t="shared" si="4"/>
        <v>0</v>
      </c>
      <c r="H111" s="456">
        <v>0</v>
      </c>
      <c r="I111" s="456"/>
      <c r="J111" s="456"/>
      <c r="K111" s="456"/>
      <c r="L111" s="456"/>
      <c r="M111" s="456"/>
      <c r="N111" s="456"/>
      <c r="O111" s="456"/>
      <c r="P111" s="456"/>
    </row>
    <row r="112" spans="2:16" ht="15">
      <c r="B112" s="466"/>
      <c r="C112" s="470" t="s">
        <v>333</v>
      </c>
      <c r="D112" s="471" t="s">
        <v>334</v>
      </c>
      <c r="E112" s="456">
        <f t="shared" si="6"/>
        <v>0</v>
      </c>
      <c r="F112" s="456"/>
      <c r="G112" s="460">
        <f t="shared" si="4"/>
        <v>0</v>
      </c>
      <c r="H112" s="456">
        <v>0</v>
      </c>
      <c r="I112" s="456"/>
      <c r="J112" s="456"/>
      <c r="K112" s="456"/>
      <c r="L112" s="456"/>
      <c r="M112" s="456"/>
      <c r="N112" s="456"/>
      <c r="O112" s="456"/>
      <c r="P112" s="456"/>
    </row>
    <row r="113" spans="2:16" ht="25.5" customHeight="1">
      <c r="B113" s="463" t="s">
        <v>335</v>
      </c>
      <c r="C113" s="464" t="s">
        <v>20</v>
      </c>
      <c r="D113" s="465">
        <v>613900</v>
      </c>
      <c r="E113" s="454">
        <f>E114+E115+E116+E117+E118+E119+E120+E121+E122+E123+E124+E125+E126+E127+E128+E129+E130+E131</f>
        <v>5400</v>
      </c>
      <c r="F113" s="454">
        <f>F114+F115+F116+F117+F118+F119+F120+F121+F122+F123+F124+F125+F126+F127+F128+F129+F130+F131</f>
        <v>0</v>
      </c>
      <c r="G113" s="455">
        <f>SUM(H113:P113)</f>
        <v>5400</v>
      </c>
      <c r="H113" s="454">
        <f>H114+H115+H116+H117+H118+H119+H120+H121+H122+H123+H124+H125+H126+H127+H128+H129+H130+H131</f>
        <v>5400</v>
      </c>
      <c r="I113" s="454">
        <f>I115+I116+I117+I118+I119+I120+I121+I122+I123+I124+I125+I126+I127+I128+I129+I130+I131</f>
        <v>0</v>
      </c>
      <c r="J113" s="456"/>
      <c r="K113" s="456"/>
      <c r="L113" s="456"/>
      <c r="M113" s="456"/>
      <c r="N113" s="456"/>
      <c r="O113" s="456"/>
      <c r="P113" s="456"/>
    </row>
    <row r="114" spans="2:16" ht="15">
      <c r="B114" s="463"/>
      <c r="C114" s="472" t="s">
        <v>336</v>
      </c>
      <c r="D114" s="473">
        <v>613912</v>
      </c>
      <c r="E114" s="456"/>
      <c r="F114" s="474"/>
      <c r="G114" s="460"/>
      <c r="H114" s="456"/>
      <c r="I114" s="454"/>
      <c r="J114" s="456"/>
      <c r="K114" s="456"/>
      <c r="L114" s="456"/>
      <c r="M114" s="456"/>
      <c r="N114" s="456"/>
      <c r="O114" s="456"/>
      <c r="P114" s="456"/>
    </row>
    <row r="115" spans="2:16" ht="15">
      <c r="B115" s="466"/>
      <c r="C115" s="470" t="s">
        <v>337</v>
      </c>
      <c r="D115" s="471" t="s">
        <v>338</v>
      </c>
      <c r="E115" s="456">
        <v>2100</v>
      </c>
      <c r="F115" s="474"/>
      <c r="G115" s="460">
        <f t="shared" si="4"/>
        <v>2100</v>
      </c>
      <c r="H115" s="456">
        <v>2100</v>
      </c>
      <c r="I115" s="456"/>
      <c r="J115" s="456"/>
      <c r="K115" s="456"/>
      <c r="L115" s="456"/>
      <c r="M115" s="456"/>
      <c r="N115" s="456"/>
      <c r="O115" s="456"/>
      <c r="P115" s="456"/>
    </row>
    <row r="116" spans="2:16" ht="15">
      <c r="B116" s="466"/>
      <c r="C116" s="470" t="s">
        <v>339</v>
      </c>
      <c r="D116" s="471" t="s">
        <v>340</v>
      </c>
      <c r="E116" s="456">
        <v>1000</v>
      </c>
      <c r="F116" s="474"/>
      <c r="G116" s="460">
        <f t="shared" si="4"/>
        <v>1000</v>
      </c>
      <c r="H116" s="456">
        <v>1000</v>
      </c>
      <c r="I116" s="456"/>
      <c r="J116" s="456"/>
      <c r="K116" s="456"/>
      <c r="L116" s="456"/>
      <c r="M116" s="456"/>
      <c r="N116" s="456"/>
      <c r="O116" s="456"/>
      <c r="P116" s="456"/>
    </row>
    <row r="117" spans="2:16" ht="15">
      <c r="B117" s="466"/>
      <c r="C117" s="470" t="s">
        <v>341</v>
      </c>
      <c r="D117" s="471" t="s">
        <v>342</v>
      </c>
      <c r="E117" s="456"/>
      <c r="F117" s="474"/>
      <c r="G117" s="460">
        <f t="shared" si="4"/>
        <v>0</v>
      </c>
      <c r="H117" s="456">
        <v>0</v>
      </c>
      <c r="I117" s="456"/>
      <c r="J117" s="456"/>
      <c r="K117" s="456"/>
      <c r="L117" s="456"/>
      <c r="M117" s="456"/>
      <c r="N117" s="456"/>
      <c r="O117" s="456"/>
      <c r="P117" s="456"/>
    </row>
    <row r="118" spans="2:16" ht="15">
      <c r="B118" s="466"/>
      <c r="C118" s="470" t="s">
        <v>343</v>
      </c>
      <c r="D118" s="471" t="s">
        <v>344</v>
      </c>
      <c r="E118" s="456"/>
      <c r="F118" s="474"/>
      <c r="G118" s="460">
        <f t="shared" si="4"/>
        <v>0</v>
      </c>
      <c r="H118" s="456"/>
      <c r="I118" s="456"/>
      <c r="J118" s="456"/>
      <c r="K118" s="456"/>
      <c r="L118" s="456"/>
      <c r="M118" s="456"/>
      <c r="N118" s="456"/>
      <c r="O118" s="456"/>
      <c r="P118" s="456"/>
    </row>
    <row r="119" spans="2:16" ht="15">
      <c r="B119" s="466"/>
      <c r="C119" s="470" t="s">
        <v>345</v>
      </c>
      <c r="D119" s="471" t="s">
        <v>346</v>
      </c>
      <c r="E119" s="456"/>
      <c r="F119" s="474"/>
      <c r="G119" s="460">
        <f t="shared" si="4"/>
        <v>0</v>
      </c>
      <c r="H119" s="456"/>
      <c r="I119" s="456"/>
      <c r="J119" s="456"/>
      <c r="K119" s="456"/>
      <c r="L119" s="456"/>
      <c r="M119" s="456"/>
      <c r="N119" s="456"/>
      <c r="O119" s="456"/>
      <c r="P119" s="456"/>
    </row>
    <row r="120" spans="2:16" ht="15">
      <c r="B120" s="466"/>
      <c r="C120" s="470" t="s">
        <v>347</v>
      </c>
      <c r="D120" s="471" t="s">
        <v>348</v>
      </c>
      <c r="E120" s="456"/>
      <c r="F120" s="474"/>
      <c r="G120" s="460">
        <f t="shared" si="4"/>
        <v>0</v>
      </c>
      <c r="H120" s="456"/>
      <c r="I120" s="456"/>
      <c r="J120" s="456"/>
      <c r="K120" s="456"/>
      <c r="L120" s="456"/>
      <c r="M120" s="456"/>
      <c r="N120" s="456"/>
      <c r="O120" s="456"/>
      <c r="P120" s="456"/>
    </row>
    <row r="121" spans="2:16" ht="15">
      <c r="B121" s="466"/>
      <c r="C121" s="470" t="s">
        <v>349</v>
      </c>
      <c r="D121" s="471" t="s">
        <v>350</v>
      </c>
      <c r="E121" s="456"/>
      <c r="F121" s="456"/>
      <c r="G121" s="460">
        <f t="shared" si="4"/>
        <v>0</v>
      </c>
      <c r="H121" s="456"/>
      <c r="I121" s="456"/>
      <c r="J121" s="456"/>
      <c r="K121" s="456"/>
      <c r="L121" s="456"/>
      <c r="M121" s="456"/>
      <c r="N121" s="456"/>
      <c r="O121" s="456"/>
      <c r="P121" s="456"/>
    </row>
    <row r="122" spans="2:16" ht="15">
      <c r="B122" s="466"/>
      <c r="C122" s="470" t="s">
        <v>351</v>
      </c>
      <c r="D122" s="471" t="s">
        <v>352</v>
      </c>
      <c r="E122" s="456"/>
      <c r="F122" s="456"/>
      <c r="G122" s="460">
        <f t="shared" si="4"/>
        <v>0</v>
      </c>
      <c r="H122" s="456"/>
      <c r="I122" s="456"/>
      <c r="J122" s="456"/>
      <c r="K122" s="456"/>
      <c r="L122" s="456"/>
      <c r="M122" s="456"/>
      <c r="N122" s="456"/>
      <c r="O122" s="456"/>
      <c r="P122" s="456"/>
    </row>
    <row r="123" spans="2:16" ht="15">
      <c r="B123" s="466"/>
      <c r="C123" s="470" t="s">
        <v>353</v>
      </c>
      <c r="D123" s="471" t="s">
        <v>354</v>
      </c>
      <c r="E123" s="456"/>
      <c r="F123" s="456"/>
      <c r="G123" s="460">
        <f t="shared" si="4"/>
        <v>0</v>
      </c>
      <c r="H123" s="456"/>
      <c r="I123" s="456"/>
      <c r="J123" s="456"/>
      <c r="K123" s="456"/>
      <c r="L123" s="456"/>
      <c r="M123" s="456"/>
      <c r="N123" s="456"/>
      <c r="O123" s="456"/>
      <c r="P123" s="456"/>
    </row>
    <row r="124" spans="2:16" ht="15">
      <c r="B124" s="466"/>
      <c r="C124" s="470" t="s">
        <v>355</v>
      </c>
      <c r="D124" s="471" t="s">
        <v>356</v>
      </c>
      <c r="E124" s="456"/>
      <c r="F124" s="456"/>
      <c r="G124" s="460">
        <f t="shared" si="4"/>
        <v>0</v>
      </c>
      <c r="H124" s="456"/>
      <c r="I124" s="456"/>
      <c r="J124" s="456"/>
      <c r="K124" s="456"/>
      <c r="L124" s="456"/>
      <c r="M124" s="456"/>
      <c r="N124" s="456"/>
      <c r="O124" s="456"/>
      <c r="P124" s="456"/>
    </row>
    <row r="125" spans="2:16" ht="15">
      <c r="B125" s="466"/>
      <c r="C125" s="470" t="s">
        <v>357</v>
      </c>
      <c r="D125" s="471" t="s">
        <v>358</v>
      </c>
      <c r="E125" s="456"/>
      <c r="F125" s="456"/>
      <c r="G125" s="460">
        <f t="shared" si="4"/>
        <v>0</v>
      </c>
      <c r="H125" s="456"/>
      <c r="I125" s="456"/>
      <c r="J125" s="456"/>
      <c r="K125" s="456"/>
      <c r="L125" s="456"/>
      <c r="M125" s="456"/>
      <c r="N125" s="456"/>
      <c r="O125" s="456"/>
      <c r="P125" s="456"/>
    </row>
    <row r="126" spans="2:16" ht="15">
      <c r="B126" s="466"/>
      <c r="C126" s="470" t="s">
        <v>359</v>
      </c>
      <c r="D126" s="471" t="s">
        <v>360</v>
      </c>
      <c r="E126" s="456"/>
      <c r="F126" s="456"/>
      <c r="G126" s="460">
        <f t="shared" si="4"/>
        <v>0</v>
      </c>
      <c r="H126" s="456"/>
      <c r="I126" s="456"/>
      <c r="J126" s="456"/>
      <c r="K126" s="456"/>
      <c r="L126" s="456"/>
      <c r="M126" s="456"/>
      <c r="N126" s="456"/>
      <c r="O126" s="456"/>
      <c r="P126" s="456"/>
    </row>
    <row r="127" spans="2:16" ht="15">
      <c r="B127" s="466"/>
      <c r="C127" s="470" t="s">
        <v>361</v>
      </c>
      <c r="D127" s="471" t="s">
        <v>362</v>
      </c>
      <c r="E127" s="456"/>
      <c r="F127" s="456"/>
      <c r="G127" s="460">
        <f t="shared" si="4"/>
        <v>0</v>
      </c>
      <c r="H127" s="456"/>
      <c r="I127" s="456"/>
      <c r="J127" s="456"/>
      <c r="K127" s="456"/>
      <c r="L127" s="456"/>
      <c r="M127" s="456"/>
      <c r="N127" s="456"/>
      <c r="O127" s="456"/>
      <c r="P127" s="456"/>
    </row>
    <row r="128" spans="2:16" ht="15">
      <c r="B128" s="466"/>
      <c r="C128" s="470" t="s">
        <v>363</v>
      </c>
      <c r="D128" s="471" t="s">
        <v>364</v>
      </c>
      <c r="E128" s="456">
        <v>1950</v>
      </c>
      <c r="F128" s="456"/>
      <c r="G128" s="460">
        <f t="shared" si="4"/>
        <v>1950</v>
      </c>
      <c r="H128" s="456">
        <v>1950</v>
      </c>
      <c r="I128" s="456"/>
      <c r="J128" s="456"/>
      <c r="K128" s="456"/>
      <c r="L128" s="456"/>
      <c r="M128" s="456"/>
      <c r="N128" s="456"/>
      <c r="O128" s="456"/>
      <c r="P128" s="456"/>
    </row>
    <row r="129" spans="2:16" ht="15">
      <c r="B129" s="466"/>
      <c r="C129" s="470" t="s">
        <v>365</v>
      </c>
      <c r="D129" s="471" t="s">
        <v>366</v>
      </c>
      <c r="E129" s="456">
        <v>160</v>
      </c>
      <c r="F129" s="456"/>
      <c r="G129" s="460">
        <f t="shared" si="4"/>
        <v>160</v>
      </c>
      <c r="H129" s="456">
        <v>160</v>
      </c>
      <c r="I129" s="456"/>
      <c r="J129" s="456"/>
      <c r="K129" s="456"/>
      <c r="L129" s="456"/>
      <c r="M129" s="456"/>
      <c r="N129" s="456"/>
      <c r="O129" s="456"/>
      <c r="P129" s="456"/>
    </row>
    <row r="130" spans="2:16" ht="15">
      <c r="B130" s="466"/>
      <c r="C130" s="470" t="s">
        <v>367</v>
      </c>
      <c r="D130" s="471" t="s">
        <v>368</v>
      </c>
      <c r="E130" s="456"/>
      <c r="F130" s="456"/>
      <c r="G130" s="460">
        <f t="shared" si="4"/>
        <v>0</v>
      </c>
      <c r="H130" s="456"/>
      <c r="I130" s="456"/>
      <c r="J130" s="456"/>
      <c r="K130" s="456"/>
      <c r="L130" s="456"/>
      <c r="M130" s="456"/>
      <c r="N130" s="456"/>
      <c r="O130" s="456"/>
      <c r="P130" s="456"/>
    </row>
    <row r="131" spans="2:16" ht="15">
      <c r="B131" s="466"/>
      <c r="C131" s="470" t="s">
        <v>369</v>
      </c>
      <c r="D131" s="471" t="s">
        <v>370</v>
      </c>
      <c r="E131" s="456">
        <v>190</v>
      </c>
      <c r="F131" s="456"/>
      <c r="G131" s="460">
        <f t="shared" si="4"/>
        <v>190</v>
      </c>
      <c r="H131" s="456">
        <v>190</v>
      </c>
      <c r="I131" s="456"/>
      <c r="J131" s="456"/>
      <c r="K131" s="456"/>
      <c r="L131" s="456"/>
      <c r="M131" s="456"/>
      <c r="N131" s="456"/>
      <c r="O131" s="456"/>
      <c r="P131" s="456"/>
    </row>
    <row r="132" spans="1:17" s="439" customFormat="1" ht="30" customHeight="1">
      <c r="A132" s="441"/>
      <c r="B132" s="475" t="s">
        <v>21</v>
      </c>
      <c r="C132" s="476" t="s">
        <v>103</v>
      </c>
      <c r="D132" s="475">
        <v>614000</v>
      </c>
      <c r="E132" s="451">
        <f>E133+E136+E138+E147+E150+E152</f>
        <v>0</v>
      </c>
      <c r="F132" s="451">
        <f aca="true" t="shared" si="7" ref="F132:P132">F133+F136+F138+F147+F150+F152</f>
        <v>0</v>
      </c>
      <c r="G132" s="451">
        <f t="shared" si="7"/>
        <v>0</v>
      </c>
      <c r="H132" s="451">
        <f t="shared" si="7"/>
        <v>0</v>
      </c>
      <c r="I132" s="451">
        <f t="shared" si="7"/>
        <v>0</v>
      </c>
      <c r="J132" s="451">
        <f t="shared" si="7"/>
        <v>0</v>
      </c>
      <c r="K132" s="451">
        <f t="shared" si="7"/>
        <v>0</v>
      </c>
      <c r="L132" s="451">
        <f t="shared" si="7"/>
        <v>0</v>
      </c>
      <c r="M132" s="451">
        <f t="shared" si="7"/>
        <v>0</v>
      </c>
      <c r="N132" s="451">
        <f t="shared" si="7"/>
        <v>0</v>
      </c>
      <c r="O132" s="451">
        <f t="shared" si="7"/>
        <v>0</v>
      </c>
      <c r="P132" s="451">
        <f t="shared" si="7"/>
        <v>0</v>
      </c>
      <c r="Q132" s="477"/>
    </row>
    <row r="133" spans="1:16" s="439" customFormat="1" ht="15">
      <c r="A133" s="428"/>
      <c r="B133" s="466">
        <v>1</v>
      </c>
      <c r="C133" s="478" t="s">
        <v>85</v>
      </c>
      <c r="D133" s="473">
        <v>614100</v>
      </c>
      <c r="E133" s="456">
        <f>E134+E135</f>
        <v>0</v>
      </c>
      <c r="F133" s="456">
        <f>F134+F135</f>
        <v>0</v>
      </c>
      <c r="G133" s="460">
        <f aca="true" t="shared" si="8" ref="G133:G153">SUM(H133:P133)</f>
        <v>0</v>
      </c>
      <c r="H133" s="456">
        <f aca="true" t="shared" si="9" ref="H133:P133">H134+H135</f>
        <v>0</v>
      </c>
      <c r="I133" s="456">
        <f t="shared" si="9"/>
        <v>0</v>
      </c>
      <c r="J133" s="456">
        <f t="shared" si="9"/>
        <v>0</v>
      </c>
      <c r="K133" s="456">
        <f t="shared" si="9"/>
        <v>0</v>
      </c>
      <c r="L133" s="456">
        <f t="shared" si="9"/>
        <v>0</v>
      </c>
      <c r="M133" s="456">
        <f t="shared" si="9"/>
        <v>0</v>
      </c>
      <c r="N133" s="456">
        <f t="shared" si="9"/>
        <v>0</v>
      </c>
      <c r="O133" s="456">
        <f t="shared" si="9"/>
        <v>0</v>
      </c>
      <c r="P133" s="456">
        <f t="shared" si="9"/>
        <v>0</v>
      </c>
    </row>
    <row r="134" spans="1:16" s="439" customFormat="1" ht="15">
      <c r="A134" s="428"/>
      <c r="B134" s="466"/>
      <c r="C134" s="479"/>
      <c r="D134" s="473"/>
      <c r="E134" s="456"/>
      <c r="F134" s="456"/>
      <c r="G134" s="460">
        <f t="shared" si="8"/>
        <v>0</v>
      </c>
      <c r="H134" s="456"/>
      <c r="I134" s="456"/>
      <c r="J134" s="456"/>
      <c r="K134" s="456"/>
      <c r="L134" s="456"/>
      <c r="M134" s="456"/>
      <c r="N134" s="456"/>
      <c r="O134" s="456"/>
      <c r="P134" s="456"/>
    </row>
    <row r="135" spans="1:16" s="439" customFormat="1" ht="15">
      <c r="A135" s="428"/>
      <c r="B135" s="466"/>
      <c r="C135" s="479"/>
      <c r="D135" s="473"/>
      <c r="E135" s="456"/>
      <c r="F135" s="456"/>
      <c r="G135" s="460">
        <f t="shared" si="8"/>
        <v>0</v>
      </c>
      <c r="H135" s="456"/>
      <c r="I135" s="456"/>
      <c r="J135" s="456"/>
      <c r="K135" s="456"/>
      <c r="L135" s="456"/>
      <c r="M135" s="456"/>
      <c r="N135" s="456"/>
      <c r="O135" s="456"/>
      <c r="P135" s="456"/>
    </row>
    <row r="136" spans="1:16" s="439" customFormat="1" ht="15">
      <c r="A136" s="428"/>
      <c r="B136" s="466">
        <v>2</v>
      </c>
      <c r="C136" s="479" t="s">
        <v>86</v>
      </c>
      <c r="D136" s="473">
        <v>614200</v>
      </c>
      <c r="E136" s="456">
        <f>E137</f>
        <v>0</v>
      </c>
      <c r="F136" s="456">
        <f aca="true" t="shared" si="10" ref="F136:P136">F137</f>
        <v>0</v>
      </c>
      <c r="G136" s="460">
        <f t="shared" si="8"/>
        <v>0</v>
      </c>
      <c r="H136" s="456">
        <f t="shared" si="10"/>
        <v>0</v>
      </c>
      <c r="I136" s="456">
        <f t="shared" si="10"/>
        <v>0</v>
      </c>
      <c r="J136" s="456">
        <f t="shared" si="10"/>
        <v>0</v>
      </c>
      <c r="K136" s="456">
        <f t="shared" si="10"/>
        <v>0</v>
      </c>
      <c r="L136" s="456">
        <f t="shared" si="10"/>
        <v>0</v>
      </c>
      <c r="M136" s="456">
        <f t="shared" si="10"/>
        <v>0</v>
      </c>
      <c r="N136" s="456">
        <f t="shared" si="10"/>
        <v>0</v>
      </c>
      <c r="O136" s="456">
        <f t="shared" si="10"/>
        <v>0</v>
      </c>
      <c r="P136" s="456">
        <f t="shared" si="10"/>
        <v>0</v>
      </c>
    </row>
    <row r="137" spans="1:16" s="439" customFormat="1" ht="15">
      <c r="A137" s="428"/>
      <c r="B137" s="466"/>
      <c r="C137" s="479"/>
      <c r="D137" s="473"/>
      <c r="E137" s="456"/>
      <c r="F137" s="456"/>
      <c r="G137" s="460">
        <f t="shared" si="8"/>
        <v>0</v>
      </c>
      <c r="H137" s="456"/>
      <c r="I137" s="456"/>
      <c r="J137" s="456"/>
      <c r="K137" s="456"/>
      <c r="L137" s="456"/>
      <c r="M137" s="456"/>
      <c r="N137" s="456"/>
      <c r="O137" s="456"/>
      <c r="P137" s="456"/>
    </row>
    <row r="138" spans="1:16" s="439" customFormat="1" ht="15">
      <c r="A138" s="428"/>
      <c r="B138" s="466">
        <v>3</v>
      </c>
      <c r="C138" s="478" t="s">
        <v>87</v>
      </c>
      <c r="D138" s="473">
        <v>614300</v>
      </c>
      <c r="E138" s="456">
        <f>SUM(E139:E146)</f>
        <v>0</v>
      </c>
      <c r="F138" s="456">
        <f aca="true" t="shared" si="11" ref="F138:P138">SUM(F139:F146)</f>
        <v>0</v>
      </c>
      <c r="G138" s="460">
        <f t="shared" si="8"/>
        <v>0</v>
      </c>
      <c r="H138" s="456">
        <f t="shared" si="11"/>
        <v>0</v>
      </c>
      <c r="I138" s="456">
        <f t="shared" si="11"/>
        <v>0</v>
      </c>
      <c r="J138" s="456">
        <f t="shared" si="11"/>
        <v>0</v>
      </c>
      <c r="K138" s="456">
        <f t="shared" si="11"/>
        <v>0</v>
      </c>
      <c r="L138" s="456">
        <f t="shared" si="11"/>
        <v>0</v>
      </c>
      <c r="M138" s="456">
        <f t="shared" si="11"/>
        <v>0</v>
      </c>
      <c r="N138" s="456">
        <f t="shared" si="11"/>
        <v>0</v>
      </c>
      <c r="O138" s="456">
        <f t="shared" si="11"/>
        <v>0</v>
      </c>
      <c r="P138" s="456">
        <f t="shared" si="11"/>
        <v>0</v>
      </c>
    </row>
    <row r="139" spans="1:16" s="439" customFormat="1" ht="15">
      <c r="A139" s="428"/>
      <c r="B139" s="466"/>
      <c r="C139" s="479"/>
      <c r="D139" s="473"/>
      <c r="E139" s="456"/>
      <c r="F139" s="456"/>
      <c r="G139" s="460">
        <f t="shared" si="8"/>
        <v>0</v>
      </c>
      <c r="H139" s="456"/>
      <c r="I139" s="456"/>
      <c r="J139" s="456"/>
      <c r="K139" s="456"/>
      <c r="L139" s="456"/>
      <c r="M139" s="456"/>
      <c r="N139" s="456"/>
      <c r="O139" s="456"/>
      <c r="P139" s="456"/>
    </row>
    <row r="140" spans="1:16" s="439" customFormat="1" ht="15">
      <c r="A140" s="428"/>
      <c r="B140" s="466"/>
      <c r="C140" s="479"/>
      <c r="D140" s="473"/>
      <c r="E140" s="456"/>
      <c r="F140" s="456"/>
      <c r="G140" s="460">
        <f t="shared" si="8"/>
        <v>0</v>
      </c>
      <c r="H140" s="456"/>
      <c r="I140" s="456"/>
      <c r="J140" s="456"/>
      <c r="K140" s="456"/>
      <c r="L140" s="456"/>
      <c r="M140" s="456"/>
      <c r="N140" s="456"/>
      <c r="O140" s="456"/>
      <c r="P140" s="456"/>
    </row>
    <row r="141" spans="1:16" s="439" customFormat="1" ht="15">
      <c r="A141" s="428"/>
      <c r="B141" s="466"/>
      <c r="C141" s="479"/>
      <c r="D141" s="473"/>
      <c r="E141" s="456"/>
      <c r="F141" s="456"/>
      <c r="G141" s="460">
        <f t="shared" si="8"/>
        <v>0</v>
      </c>
      <c r="H141" s="456"/>
      <c r="I141" s="456"/>
      <c r="J141" s="456"/>
      <c r="K141" s="456"/>
      <c r="L141" s="456"/>
      <c r="M141" s="456"/>
      <c r="N141" s="456"/>
      <c r="O141" s="456"/>
      <c r="P141" s="456"/>
    </row>
    <row r="142" spans="1:16" s="439" customFormat="1" ht="15">
      <c r="A142" s="428"/>
      <c r="B142" s="466"/>
      <c r="C142" s="479"/>
      <c r="D142" s="473"/>
      <c r="E142" s="456"/>
      <c r="F142" s="456"/>
      <c r="G142" s="460">
        <f t="shared" si="8"/>
        <v>0</v>
      </c>
      <c r="H142" s="456"/>
      <c r="I142" s="456"/>
      <c r="J142" s="456"/>
      <c r="K142" s="456"/>
      <c r="L142" s="456"/>
      <c r="M142" s="456"/>
      <c r="N142" s="456"/>
      <c r="O142" s="456"/>
      <c r="P142" s="456"/>
    </row>
    <row r="143" spans="1:16" s="439" customFormat="1" ht="15">
      <c r="A143" s="428"/>
      <c r="B143" s="466"/>
      <c r="C143" s="479"/>
      <c r="D143" s="473"/>
      <c r="E143" s="456"/>
      <c r="F143" s="456"/>
      <c r="G143" s="460">
        <f t="shared" si="8"/>
        <v>0</v>
      </c>
      <c r="H143" s="456"/>
      <c r="I143" s="456"/>
      <c r="J143" s="456"/>
      <c r="K143" s="456"/>
      <c r="L143" s="456"/>
      <c r="M143" s="456"/>
      <c r="N143" s="456"/>
      <c r="O143" s="456"/>
      <c r="P143" s="456"/>
    </row>
    <row r="144" spans="1:16" s="439" customFormat="1" ht="15">
      <c r="A144" s="428"/>
      <c r="B144" s="466"/>
      <c r="C144" s="479"/>
      <c r="D144" s="473"/>
      <c r="E144" s="456"/>
      <c r="F144" s="456"/>
      <c r="G144" s="460">
        <f t="shared" si="8"/>
        <v>0</v>
      </c>
      <c r="H144" s="456"/>
      <c r="I144" s="456"/>
      <c r="J144" s="456"/>
      <c r="K144" s="456"/>
      <c r="L144" s="456"/>
      <c r="M144" s="456"/>
      <c r="N144" s="456"/>
      <c r="O144" s="456"/>
      <c r="P144" s="456"/>
    </row>
    <row r="145" spans="1:16" s="439" customFormat="1" ht="15">
      <c r="A145" s="428"/>
      <c r="B145" s="466"/>
      <c r="C145" s="479"/>
      <c r="D145" s="473"/>
      <c r="E145" s="456"/>
      <c r="F145" s="456"/>
      <c r="G145" s="460">
        <f t="shared" si="8"/>
        <v>0</v>
      </c>
      <c r="H145" s="456"/>
      <c r="I145" s="456"/>
      <c r="J145" s="456"/>
      <c r="K145" s="456"/>
      <c r="L145" s="456"/>
      <c r="M145" s="456"/>
      <c r="N145" s="456"/>
      <c r="O145" s="456"/>
      <c r="P145" s="456"/>
    </row>
    <row r="146" spans="1:16" s="439" customFormat="1" ht="15">
      <c r="A146" s="428"/>
      <c r="B146" s="466"/>
      <c r="C146" s="479"/>
      <c r="D146" s="473"/>
      <c r="E146" s="456"/>
      <c r="F146" s="456"/>
      <c r="G146" s="460">
        <f t="shared" si="8"/>
        <v>0</v>
      </c>
      <c r="H146" s="456"/>
      <c r="I146" s="456"/>
      <c r="J146" s="456"/>
      <c r="K146" s="456"/>
      <c r="L146" s="456"/>
      <c r="M146" s="456"/>
      <c r="N146" s="456"/>
      <c r="O146" s="456"/>
      <c r="P146" s="456"/>
    </row>
    <row r="147" spans="1:16" s="439" customFormat="1" ht="15">
      <c r="A147" s="428"/>
      <c r="B147" s="466">
        <v>4</v>
      </c>
      <c r="C147" s="479" t="s">
        <v>88</v>
      </c>
      <c r="D147" s="473">
        <v>614700</v>
      </c>
      <c r="E147" s="456">
        <f>SUM(E148:E149)</f>
        <v>0</v>
      </c>
      <c r="F147" s="456">
        <f aca="true" t="shared" si="12" ref="F147:P147">SUM(F148:F149)</f>
        <v>0</v>
      </c>
      <c r="G147" s="460">
        <f t="shared" si="8"/>
        <v>0</v>
      </c>
      <c r="H147" s="456">
        <f t="shared" si="12"/>
        <v>0</v>
      </c>
      <c r="I147" s="456">
        <f t="shared" si="12"/>
        <v>0</v>
      </c>
      <c r="J147" s="456">
        <f t="shared" si="12"/>
        <v>0</v>
      </c>
      <c r="K147" s="456">
        <f t="shared" si="12"/>
        <v>0</v>
      </c>
      <c r="L147" s="456">
        <f t="shared" si="12"/>
        <v>0</v>
      </c>
      <c r="M147" s="456">
        <f t="shared" si="12"/>
        <v>0</v>
      </c>
      <c r="N147" s="456">
        <f t="shared" si="12"/>
        <v>0</v>
      </c>
      <c r="O147" s="456">
        <f t="shared" si="12"/>
        <v>0</v>
      </c>
      <c r="P147" s="456">
        <f t="shared" si="12"/>
        <v>0</v>
      </c>
    </row>
    <row r="148" spans="1:16" s="439" customFormat="1" ht="15">
      <c r="A148" s="428"/>
      <c r="B148" s="466"/>
      <c r="C148" s="479"/>
      <c r="D148" s="473"/>
      <c r="E148" s="456"/>
      <c r="F148" s="456"/>
      <c r="G148" s="460">
        <f t="shared" si="8"/>
        <v>0</v>
      </c>
      <c r="H148" s="456"/>
      <c r="I148" s="456"/>
      <c r="J148" s="456"/>
      <c r="K148" s="456"/>
      <c r="L148" s="456"/>
      <c r="M148" s="456"/>
      <c r="N148" s="456"/>
      <c r="O148" s="456"/>
      <c r="P148" s="456"/>
    </row>
    <row r="149" spans="1:16" s="439" customFormat="1" ht="15">
      <c r="A149" s="428"/>
      <c r="B149" s="466"/>
      <c r="C149" s="479"/>
      <c r="D149" s="473"/>
      <c r="E149" s="456"/>
      <c r="F149" s="456"/>
      <c r="G149" s="460">
        <f t="shared" si="8"/>
        <v>0</v>
      </c>
      <c r="H149" s="456"/>
      <c r="I149" s="456"/>
      <c r="J149" s="456"/>
      <c r="K149" s="456"/>
      <c r="L149" s="456"/>
      <c r="M149" s="456"/>
      <c r="N149" s="456"/>
      <c r="O149" s="456"/>
      <c r="P149" s="456"/>
    </row>
    <row r="150" spans="1:16" s="439" customFormat="1" ht="15">
      <c r="A150" s="428"/>
      <c r="B150" s="466">
        <v>5</v>
      </c>
      <c r="C150" s="479" t="s">
        <v>89</v>
      </c>
      <c r="D150" s="473">
        <v>614800</v>
      </c>
      <c r="E150" s="456">
        <f>E151</f>
        <v>0</v>
      </c>
      <c r="F150" s="456">
        <f aca="true" t="shared" si="13" ref="F150:P150">F151</f>
        <v>0</v>
      </c>
      <c r="G150" s="460">
        <f t="shared" si="8"/>
        <v>0</v>
      </c>
      <c r="H150" s="456">
        <f t="shared" si="13"/>
        <v>0</v>
      </c>
      <c r="I150" s="456">
        <f t="shared" si="13"/>
        <v>0</v>
      </c>
      <c r="J150" s="456">
        <f t="shared" si="13"/>
        <v>0</v>
      </c>
      <c r="K150" s="456">
        <f t="shared" si="13"/>
        <v>0</v>
      </c>
      <c r="L150" s="456">
        <f t="shared" si="13"/>
        <v>0</v>
      </c>
      <c r="M150" s="456">
        <f t="shared" si="13"/>
        <v>0</v>
      </c>
      <c r="N150" s="456">
        <f t="shared" si="13"/>
        <v>0</v>
      </c>
      <c r="O150" s="456">
        <f t="shared" si="13"/>
        <v>0</v>
      </c>
      <c r="P150" s="456">
        <f t="shared" si="13"/>
        <v>0</v>
      </c>
    </row>
    <row r="151" spans="1:16" s="439" customFormat="1" ht="15">
      <c r="A151" s="428"/>
      <c r="B151" s="466"/>
      <c r="C151" s="479"/>
      <c r="D151" s="473"/>
      <c r="E151" s="456"/>
      <c r="F151" s="456"/>
      <c r="G151" s="460">
        <f t="shared" si="8"/>
        <v>0</v>
      </c>
      <c r="H151" s="456"/>
      <c r="I151" s="456"/>
      <c r="J151" s="456"/>
      <c r="K151" s="456"/>
      <c r="L151" s="456"/>
      <c r="M151" s="456"/>
      <c r="N151" s="456"/>
      <c r="O151" s="456"/>
      <c r="P151" s="456"/>
    </row>
    <row r="152" spans="1:16" s="439" customFormat="1" ht="15">
      <c r="A152" s="428"/>
      <c r="B152" s="466">
        <v>6</v>
      </c>
      <c r="C152" s="479" t="s">
        <v>90</v>
      </c>
      <c r="D152" s="473">
        <v>614900</v>
      </c>
      <c r="E152" s="456">
        <f>E153</f>
        <v>0</v>
      </c>
      <c r="F152" s="456">
        <f aca="true" t="shared" si="14" ref="F152:P152">F153</f>
        <v>0</v>
      </c>
      <c r="G152" s="460">
        <f t="shared" si="8"/>
        <v>0</v>
      </c>
      <c r="H152" s="456">
        <f t="shared" si="14"/>
        <v>0</v>
      </c>
      <c r="I152" s="456">
        <f t="shared" si="14"/>
        <v>0</v>
      </c>
      <c r="J152" s="456">
        <f t="shared" si="14"/>
        <v>0</v>
      </c>
      <c r="K152" s="456">
        <f t="shared" si="14"/>
        <v>0</v>
      </c>
      <c r="L152" s="456">
        <f t="shared" si="14"/>
        <v>0</v>
      </c>
      <c r="M152" s="456">
        <f t="shared" si="14"/>
        <v>0</v>
      </c>
      <c r="N152" s="456">
        <f t="shared" si="14"/>
        <v>0</v>
      </c>
      <c r="O152" s="456">
        <f t="shared" si="14"/>
        <v>0</v>
      </c>
      <c r="P152" s="456">
        <f t="shared" si="14"/>
        <v>0</v>
      </c>
    </row>
    <row r="153" spans="1:16" s="439" customFormat="1" ht="15">
      <c r="A153" s="428"/>
      <c r="B153" s="466"/>
      <c r="C153" s="480"/>
      <c r="D153" s="466"/>
      <c r="E153" s="456"/>
      <c r="F153" s="456"/>
      <c r="G153" s="460">
        <f t="shared" si="8"/>
        <v>0</v>
      </c>
      <c r="H153" s="456"/>
      <c r="I153" s="456"/>
      <c r="J153" s="456"/>
      <c r="K153" s="456"/>
      <c r="L153" s="456"/>
      <c r="M153" s="456"/>
      <c r="N153" s="456"/>
      <c r="O153" s="456"/>
      <c r="P153" s="456"/>
    </row>
    <row r="154" spans="1:17" s="439" customFormat="1" ht="25.5" customHeight="1">
      <c r="A154" s="441"/>
      <c r="B154" s="475" t="s">
        <v>23</v>
      </c>
      <c r="C154" s="476" t="s">
        <v>102</v>
      </c>
      <c r="D154" s="475">
        <v>615000</v>
      </c>
      <c r="E154" s="451">
        <f>E155+E158</f>
        <v>0</v>
      </c>
      <c r="F154" s="451">
        <f aca="true" t="shared" si="15" ref="F154:P154">F155+F158</f>
        <v>0</v>
      </c>
      <c r="G154" s="451">
        <f t="shared" si="15"/>
        <v>0</v>
      </c>
      <c r="H154" s="451">
        <f t="shared" si="15"/>
        <v>0</v>
      </c>
      <c r="I154" s="451">
        <f t="shared" si="15"/>
        <v>0</v>
      </c>
      <c r="J154" s="451">
        <f t="shared" si="15"/>
        <v>0</v>
      </c>
      <c r="K154" s="451">
        <f t="shared" si="15"/>
        <v>0</v>
      </c>
      <c r="L154" s="451">
        <f t="shared" si="15"/>
        <v>0</v>
      </c>
      <c r="M154" s="451">
        <f t="shared" si="15"/>
        <v>0</v>
      </c>
      <c r="N154" s="451">
        <f t="shared" si="15"/>
        <v>0</v>
      </c>
      <c r="O154" s="451">
        <f t="shared" si="15"/>
        <v>0</v>
      </c>
      <c r="P154" s="451">
        <f t="shared" si="15"/>
        <v>0</v>
      </c>
      <c r="Q154" s="477"/>
    </row>
    <row r="155" spans="1:16" s="439" customFormat="1" ht="15">
      <c r="A155" s="428"/>
      <c r="B155" s="466">
        <v>1</v>
      </c>
      <c r="C155" s="478" t="s">
        <v>91</v>
      </c>
      <c r="D155" s="473">
        <v>615100</v>
      </c>
      <c r="E155" s="456">
        <f>SUM(E156:E157)</f>
        <v>0</v>
      </c>
      <c r="F155" s="456">
        <f aca="true" t="shared" si="16" ref="F155:P155">SUM(F156:F157)</f>
        <v>0</v>
      </c>
      <c r="G155" s="460">
        <f>SUM(H155:P155)</f>
        <v>0</v>
      </c>
      <c r="H155" s="456">
        <f t="shared" si="16"/>
        <v>0</v>
      </c>
      <c r="I155" s="456">
        <f t="shared" si="16"/>
        <v>0</v>
      </c>
      <c r="J155" s="456">
        <f t="shared" si="16"/>
        <v>0</v>
      </c>
      <c r="K155" s="456">
        <f t="shared" si="16"/>
        <v>0</v>
      </c>
      <c r="L155" s="456">
        <f t="shared" si="16"/>
        <v>0</v>
      </c>
      <c r="M155" s="456">
        <f t="shared" si="16"/>
        <v>0</v>
      </c>
      <c r="N155" s="456">
        <f t="shared" si="16"/>
        <v>0</v>
      </c>
      <c r="O155" s="456">
        <f t="shared" si="16"/>
        <v>0</v>
      </c>
      <c r="P155" s="456">
        <f t="shared" si="16"/>
        <v>0</v>
      </c>
    </row>
    <row r="156" spans="1:16" s="439" customFormat="1" ht="15">
      <c r="A156" s="428"/>
      <c r="B156" s="466"/>
      <c r="C156" s="479"/>
      <c r="D156" s="473"/>
      <c r="E156" s="456"/>
      <c r="F156" s="456"/>
      <c r="G156" s="460">
        <f>SUM(H156:P156)</f>
        <v>0</v>
      </c>
      <c r="H156" s="456"/>
      <c r="I156" s="456"/>
      <c r="J156" s="456"/>
      <c r="K156" s="456"/>
      <c r="L156" s="456"/>
      <c r="M156" s="456"/>
      <c r="N156" s="456"/>
      <c r="O156" s="456"/>
      <c r="P156" s="456"/>
    </row>
    <row r="157" spans="1:16" s="439" customFormat="1" ht="15">
      <c r="A157" s="428"/>
      <c r="B157" s="466"/>
      <c r="C157" s="479"/>
      <c r="D157" s="473"/>
      <c r="E157" s="456"/>
      <c r="F157" s="456"/>
      <c r="G157" s="460">
        <f>SUM(H157:P157)</f>
        <v>0</v>
      </c>
      <c r="H157" s="456"/>
      <c r="I157" s="456"/>
      <c r="J157" s="456"/>
      <c r="K157" s="456"/>
      <c r="L157" s="456"/>
      <c r="M157" s="456"/>
      <c r="N157" s="456"/>
      <c r="O157" s="456"/>
      <c r="P157" s="456"/>
    </row>
    <row r="158" spans="1:16" s="439" customFormat="1" ht="25.5" customHeight="1">
      <c r="A158" s="428"/>
      <c r="B158" s="466">
        <v>2</v>
      </c>
      <c r="C158" s="478" t="s">
        <v>92</v>
      </c>
      <c r="D158" s="473">
        <v>615200</v>
      </c>
      <c r="E158" s="456">
        <f>E159</f>
        <v>0</v>
      </c>
      <c r="F158" s="456">
        <f aca="true" t="shared" si="17" ref="F158:P158">F159</f>
        <v>0</v>
      </c>
      <c r="G158" s="460">
        <f>SUM(H158:P158)</f>
        <v>0</v>
      </c>
      <c r="H158" s="456">
        <f t="shared" si="17"/>
        <v>0</v>
      </c>
      <c r="I158" s="456">
        <f t="shared" si="17"/>
        <v>0</v>
      </c>
      <c r="J158" s="456">
        <f t="shared" si="17"/>
        <v>0</v>
      </c>
      <c r="K158" s="456">
        <f t="shared" si="17"/>
        <v>0</v>
      </c>
      <c r="L158" s="456">
        <f t="shared" si="17"/>
        <v>0</v>
      </c>
      <c r="M158" s="456">
        <f t="shared" si="17"/>
        <v>0</v>
      </c>
      <c r="N158" s="456">
        <f t="shared" si="17"/>
        <v>0</v>
      </c>
      <c r="O158" s="456">
        <f t="shared" si="17"/>
        <v>0</v>
      </c>
      <c r="P158" s="456">
        <f t="shared" si="17"/>
        <v>0</v>
      </c>
    </row>
    <row r="159" spans="1:16" s="439" customFormat="1" ht="15">
      <c r="A159" s="428"/>
      <c r="B159" s="466"/>
      <c r="C159" s="478"/>
      <c r="D159" s="473"/>
      <c r="E159" s="456"/>
      <c r="F159" s="456"/>
      <c r="G159" s="460">
        <f>SUM(H159:P159)</f>
        <v>0</v>
      </c>
      <c r="H159" s="456"/>
      <c r="I159" s="456"/>
      <c r="J159" s="456"/>
      <c r="K159" s="456"/>
      <c r="L159" s="456"/>
      <c r="M159" s="456"/>
      <c r="N159" s="456"/>
      <c r="O159" s="456"/>
      <c r="P159" s="456"/>
    </row>
    <row r="160" spans="1:17" s="439" customFormat="1" ht="25.5" customHeight="1">
      <c r="A160" s="441"/>
      <c r="B160" s="475" t="s">
        <v>24</v>
      </c>
      <c r="C160" s="476" t="s">
        <v>48</v>
      </c>
      <c r="D160" s="475">
        <v>616000</v>
      </c>
      <c r="E160" s="451">
        <f>E161</f>
        <v>0</v>
      </c>
      <c r="F160" s="451">
        <f aca="true" t="shared" si="18" ref="F160:P160">F161</f>
        <v>0</v>
      </c>
      <c r="G160" s="451">
        <f t="shared" si="18"/>
        <v>0</v>
      </c>
      <c r="H160" s="451">
        <f t="shared" si="18"/>
        <v>0</v>
      </c>
      <c r="I160" s="451">
        <f t="shared" si="18"/>
        <v>0</v>
      </c>
      <c r="J160" s="451">
        <f t="shared" si="18"/>
        <v>0</v>
      </c>
      <c r="K160" s="451">
        <f t="shared" si="18"/>
        <v>0</v>
      </c>
      <c r="L160" s="451">
        <f t="shared" si="18"/>
        <v>0</v>
      </c>
      <c r="M160" s="451">
        <f t="shared" si="18"/>
        <v>0</v>
      </c>
      <c r="N160" s="451">
        <f t="shared" si="18"/>
        <v>0</v>
      </c>
      <c r="O160" s="451">
        <f t="shared" si="18"/>
        <v>0</v>
      </c>
      <c r="P160" s="451">
        <f t="shared" si="18"/>
        <v>0</v>
      </c>
      <c r="Q160" s="477"/>
    </row>
    <row r="161" spans="1:16" s="439" customFormat="1" ht="25.5" customHeight="1">
      <c r="A161" s="428"/>
      <c r="B161" s="481">
        <v>1</v>
      </c>
      <c r="C161" s="482" t="s">
        <v>93</v>
      </c>
      <c r="D161" s="483">
        <v>616200</v>
      </c>
      <c r="E161" s="454"/>
      <c r="F161" s="454"/>
      <c r="G161" s="460">
        <f>SUM(H161:P161)</f>
        <v>0</v>
      </c>
      <c r="H161" s="454"/>
      <c r="I161" s="454"/>
      <c r="J161" s="454"/>
      <c r="K161" s="454"/>
      <c r="L161" s="454"/>
      <c r="M161" s="454"/>
      <c r="N161" s="454"/>
      <c r="O161" s="454"/>
      <c r="P161" s="454"/>
    </row>
    <row r="162" spans="1:16" s="439" customFormat="1" ht="25.5" customHeight="1">
      <c r="A162" s="441"/>
      <c r="B162" s="484" t="s">
        <v>28</v>
      </c>
      <c r="C162" s="476" t="s">
        <v>109</v>
      </c>
      <c r="D162" s="484"/>
      <c r="E162" s="451">
        <f>E165</f>
        <v>0</v>
      </c>
      <c r="F162" s="451">
        <f>F165</f>
        <v>0</v>
      </c>
      <c r="G162" s="451">
        <f>G165</f>
        <v>0</v>
      </c>
      <c r="H162" s="451">
        <f>H165</f>
        <v>0</v>
      </c>
      <c r="I162" s="451">
        <f aca="true" t="shared" si="19" ref="I162:P162">SUM(I163:I172)</f>
        <v>0</v>
      </c>
      <c r="J162" s="451">
        <f t="shared" si="19"/>
        <v>0</v>
      </c>
      <c r="K162" s="451">
        <f t="shared" si="19"/>
        <v>0</v>
      </c>
      <c r="L162" s="451">
        <f t="shared" si="19"/>
        <v>0</v>
      </c>
      <c r="M162" s="451">
        <f t="shared" si="19"/>
        <v>0</v>
      </c>
      <c r="N162" s="451">
        <f t="shared" si="19"/>
        <v>0</v>
      </c>
      <c r="O162" s="451">
        <f t="shared" si="19"/>
        <v>0</v>
      </c>
      <c r="P162" s="451">
        <f t="shared" si="19"/>
        <v>0</v>
      </c>
    </row>
    <row r="163" spans="1:16" s="439" customFormat="1" ht="20.25" customHeight="1">
      <c r="A163" s="428"/>
      <c r="B163" s="466">
        <v>1</v>
      </c>
      <c r="C163" s="485" t="s">
        <v>94</v>
      </c>
      <c r="D163" s="473">
        <v>821100</v>
      </c>
      <c r="E163" s="456">
        <v>0</v>
      </c>
      <c r="F163" s="456"/>
      <c r="G163" s="460">
        <f>SUM(H163:P163)</f>
        <v>0</v>
      </c>
      <c r="H163" s="456">
        <v>0</v>
      </c>
      <c r="I163" s="456"/>
      <c r="J163" s="456"/>
      <c r="K163" s="456"/>
      <c r="L163" s="456"/>
      <c r="M163" s="456"/>
      <c r="N163" s="456"/>
      <c r="O163" s="456"/>
      <c r="P163" s="456"/>
    </row>
    <row r="164" spans="1:16" s="439" customFormat="1" ht="21.75" customHeight="1">
      <c r="A164" s="428"/>
      <c r="B164" s="466">
        <v>2</v>
      </c>
      <c r="C164" s="480" t="s">
        <v>43</v>
      </c>
      <c r="D164" s="466">
        <v>821200</v>
      </c>
      <c r="E164" s="456">
        <v>0</v>
      </c>
      <c r="F164" s="456"/>
      <c r="G164" s="460">
        <f>SUM(H164:P164)</f>
        <v>0</v>
      </c>
      <c r="H164" s="456">
        <v>0</v>
      </c>
      <c r="I164" s="456"/>
      <c r="J164" s="456"/>
      <c r="K164" s="456"/>
      <c r="L164" s="456"/>
      <c r="M164" s="456"/>
      <c r="N164" s="456"/>
      <c r="O164" s="456"/>
      <c r="P164" s="456"/>
    </row>
    <row r="165" spans="1:16" s="439" customFormat="1" ht="15">
      <c r="A165" s="428"/>
      <c r="B165" s="466">
        <v>3</v>
      </c>
      <c r="C165" s="480" t="s">
        <v>44</v>
      </c>
      <c r="D165" s="463">
        <v>821300</v>
      </c>
      <c r="E165" s="454"/>
      <c r="F165" s="455"/>
      <c r="G165" s="454"/>
      <c r="H165" s="456">
        <v>0</v>
      </c>
      <c r="I165" s="456"/>
      <c r="J165" s="456"/>
      <c r="K165" s="456"/>
      <c r="L165" s="456"/>
      <c r="M165" s="456"/>
      <c r="N165" s="456"/>
      <c r="O165" s="456"/>
      <c r="P165" s="456"/>
    </row>
    <row r="166" spans="1:16" s="439" customFormat="1" ht="15">
      <c r="A166" s="428"/>
      <c r="B166" s="466"/>
      <c r="C166" s="480" t="s">
        <v>371</v>
      </c>
      <c r="D166" s="466">
        <v>821312</v>
      </c>
      <c r="E166" s="456">
        <v>0</v>
      </c>
      <c r="F166" s="455"/>
      <c r="G166" s="460">
        <v>0</v>
      </c>
      <c r="H166" s="456">
        <v>0</v>
      </c>
      <c r="I166" s="456"/>
      <c r="J166" s="456"/>
      <c r="K166" s="456"/>
      <c r="L166" s="456"/>
      <c r="M166" s="456"/>
      <c r="N166" s="456"/>
      <c r="O166" s="456"/>
      <c r="P166" s="456"/>
    </row>
    <row r="167" spans="1:16" s="439" customFormat="1" ht="15">
      <c r="A167" s="428"/>
      <c r="B167" s="466"/>
      <c r="C167" s="486" t="s">
        <v>372</v>
      </c>
      <c r="D167" s="466">
        <v>821313</v>
      </c>
      <c r="E167" s="456">
        <v>0</v>
      </c>
      <c r="F167" s="455"/>
      <c r="G167" s="460">
        <v>0</v>
      </c>
      <c r="H167" s="456">
        <v>0</v>
      </c>
      <c r="I167" s="456"/>
      <c r="J167" s="456"/>
      <c r="K167" s="456"/>
      <c r="L167" s="456"/>
      <c r="M167" s="456"/>
      <c r="N167" s="456"/>
      <c r="O167" s="456"/>
      <c r="P167" s="456"/>
    </row>
    <row r="168" spans="1:16" s="439" customFormat="1" ht="15">
      <c r="A168" s="428"/>
      <c r="B168" s="466"/>
      <c r="C168" s="480" t="s">
        <v>373</v>
      </c>
      <c r="D168" s="466">
        <v>821341</v>
      </c>
      <c r="E168" s="456">
        <v>0</v>
      </c>
      <c r="F168" s="455"/>
      <c r="G168" s="460">
        <v>0</v>
      </c>
      <c r="H168" s="456">
        <v>0</v>
      </c>
      <c r="I168" s="456"/>
      <c r="J168" s="456"/>
      <c r="K168" s="456"/>
      <c r="L168" s="456"/>
      <c r="M168" s="456"/>
      <c r="N168" s="456"/>
      <c r="O168" s="456"/>
      <c r="P168" s="456"/>
    </row>
    <row r="169" spans="1:16" s="439" customFormat="1" ht="15">
      <c r="A169" s="428"/>
      <c r="B169" s="466"/>
      <c r="C169" s="480" t="s">
        <v>374</v>
      </c>
      <c r="D169" s="466">
        <v>821399</v>
      </c>
      <c r="E169" s="456">
        <v>0</v>
      </c>
      <c r="F169" s="455"/>
      <c r="G169" s="460">
        <v>0</v>
      </c>
      <c r="H169" s="456">
        <v>0</v>
      </c>
      <c r="I169" s="456">
        <v>0</v>
      </c>
      <c r="J169" s="456"/>
      <c r="K169" s="456"/>
      <c r="L169" s="456"/>
      <c r="M169" s="456"/>
      <c r="N169" s="456"/>
      <c r="O169" s="456"/>
      <c r="P169" s="456"/>
    </row>
    <row r="170" spans="1:16" s="439" customFormat="1" ht="15">
      <c r="A170" s="428"/>
      <c r="B170" s="466">
        <v>4</v>
      </c>
      <c r="C170" s="478" t="s">
        <v>45</v>
      </c>
      <c r="D170" s="466">
        <v>821400</v>
      </c>
      <c r="E170" s="456">
        <v>0</v>
      </c>
      <c r="F170" s="456"/>
      <c r="G170" s="460">
        <v>0</v>
      </c>
      <c r="H170" s="456">
        <v>0</v>
      </c>
      <c r="I170" s="456"/>
      <c r="J170" s="456"/>
      <c r="K170" s="456"/>
      <c r="L170" s="456"/>
      <c r="M170" s="456"/>
      <c r="N170" s="456"/>
      <c r="O170" s="456"/>
      <c r="P170" s="456"/>
    </row>
    <row r="171" spans="1:16" s="439" customFormat="1" ht="15">
      <c r="A171" s="428"/>
      <c r="B171" s="466">
        <v>5</v>
      </c>
      <c r="C171" s="478" t="s">
        <v>46</v>
      </c>
      <c r="D171" s="466">
        <v>821500</v>
      </c>
      <c r="E171" s="456">
        <v>0</v>
      </c>
      <c r="F171" s="456"/>
      <c r="G171" s="460">
        <f>SUM(H171:P171)</f>
        <v>0</v>
      </c>
      <c r="H171" s="456">
        <v>0</v>
      </c>
      <c r="I171" s="456"/>
      <c r="J171" s="456"/>
      <c r="K171" s="456"/>
      <c r="L171" s="456"/>
      <c r="M171" s="456"/>
      <c r="N171" s="456"/>
      <c r="O171" s="456"/>
      <c r="P171" s="456"/>
    </row>
    <row r="172" spans="1:17" s="439" customFormat="1" ht="15">
      <c r="A172" s="428"/>
      <c r="B172" s="466">
        <v>6</v>
      </c>
      <c r="C172" s="478" t="s">
        <v>47</v>
      </c>
      <c r="D172" s="466">
        <v>821600</v>
      </c>
      <c r="E172" s="456">
        <v>0</v>
      </c>
      <c r="F172" s="456"/>
      <c r="G172" s="460">
        <f>SUM(H172:P172)</f>
        <v>0</v>
      </c>
      <c r="H172" s="456">
        <v>0</v>
      </c>
      <c r="I172" s="456"/>
      <c r="J172" s="456"/>
      <c r="K172" s="456"/>
      <c r="L172" s="456"/>
      <c r="M172" s="456"/>
      <c r="N172" s="456"/>
      <c r="O172" s="456"/>
      <c r="P172" s="456"/>
      <c r="Q172" s="477"/>
    </row>
    <row r="173" spans="1:17" s="439" customFormat="1" ht="30.75" customHeight="1">
      <c r="A173" s="441"/>
      <c r="B173" s="475"/>
      <c r="C173" s="476" t="s">
        <v>49</v>
      </c>
      <c r="D173" s="487"/>
      <c r="E173" s="451">
        <f>E162+E160+E154+E132+E12</f>
        <v>434000</v>
      </c>
      <c r="F173" s="451">
        <f>F162+F12</f>
        <v>0</v>
      </c>
      <c r="G173" s="451">
        <f aca="true" t="shared" si="20" ref="G173:P173">G162+G160+G154+G132+G12</f>
        <v>434000</v>
      </c>
      <c r="H173" s="451">
        <f t="shared" si="20"/>
        <v>434000</v>
      </c>
      <c r="I173" s="451">
        <f t="shared" si="20"/>
        <v>0</v>
      </c>
      <c r="J173" s="451">
        <f t="shared" si="20"/>
        <v>0</v>
      </c>
      <c r="K173" s="451">
        <f t="shared" si="20"/>
        <v>0</v>
      </c>
      <c r="L173" s="451">
        <f t="shared" si="20"/>
        <v>0</v>
      </c>
      <c r="M173" s="451">
        <f t="shared" si="20"/>
        <v>0</v>
      </c>
      <c r="N173" s="451">
        <f t="shared" si="20"/>
        <v>0</v>
      </c>
      <c r="O173" s="451">
        <f t="shared" si="20"/>
        <v>0</v>
      </c>
      <c r="P173" s="451">
        <f t="shared" si="20"/>
        <v>0</v>
      </c>
      <c r="Q173" s="477"/>
    </row>
    <row r="174" spans="1:17" s="439" customFormat="1" ht="25.5" customHeight="1">
      <c r="A174" s="428"/>
      <c r="B174" s="488"/>
      <c r="C174" s="506" t="s">
        <v>50</v>
      </c>
      <c r="D174" s="506"/>
      <c r="E174" s="506"/>
      <c r="F174" s="506"/>
      <c r="G174" s="506"/>
      <c r="H174" s="506"/>
      <c r="I174" s="506"/>
      <c r="J174" s="506"/>
      <c r="K174" s="490"/>
      <c r="L174" s="490"/>
      <c r="M174" s="490"/>
      <c r="N174" s="490"/>
      <c r="O174" s="490"/>
      <c r="P174" s="490"/>
      <c r="Q174" s="477"/>
    </row>
    <row r="175" spans="1:17" s="439" customFormat="1" ht="25.5" customHeight="1">
      <c r="A175" s="428"/>
      <c r="B175" s="488"/>
      <c r="C175" s="491"/>
      <c r="D175" s="489"/>
      <c r="E175" s="489"/>
      <c r="F175" s="489"/>
      <c r="G175" s="489"/>
      <c r="H175" s="489"/>
      <c r="I175" s="489"/>
      <c r="J175" s="489"/>
      <c r="K175" s="490"/>
      <c r="L175" s="490"/>
      <c r="M175" s="490"/>
      <c r="N175" s="490"/>
      <c r="O175" s="490"/>
      <c r="P175" s="490"/>
      <c r="Q175" s="477"/>
    </row>
    <row r="176" spans="1:17" s="439" customFormat="1" ht="25.5" customHeight="1">
      <c r="A176" s="428"/>
      <c r="B176" s="488"/>
      <c r="C176" s="489"/>
      <c r="D176" s="489"/>
      <c r="E176" s="489"/>
      <c r="F176" s="489"/>
      <c r="G176" s="489"/>
      <c r="H176" s="489"/>
      <c r="I176" s="489"/>
      <c r="J176" s="489"/>
      <c r="K176" s="490"/>
      <c r="L176" s="490"/>
      <c r="M176" s="490"/>
      <c r="N176" s="435"/>
      <c r="O176" s="488" t="s">
        <v>97</v>
      </c>
      <c r="P176" s="428"/>
      <c r="Q176" s="477"/>
    </row>
    <row r="177" spans="1:17" s="439" customFormat="1" ht="25.5" customHeight="1">
      <c r="A177" s="428"/>
      <c r="B177" s="435"/>
      <c r="C177" s="492"/>
      <c r="D177" s="492"/>
      <c r="E177" s="492"/>
      <c r="F177" s="492"/>
      <c r="G177" s="492"/>
      <c r="H177" s="492"/>
      <c r="I177" s="435"/>
      <c r="J177" s="493"/>
      <c r="K177" s="493"/>
      <c r="L177" s="435"/>
      <c r="M177" s="493"/>
      <c r="N177" s="507"/>
      <c r="O177" s="508"/>
      <c r="P177" s="508"/>
      <c r="Q177" s="477"/>
    </row>
    <row r="178" spans="1:16" s="439" customFormat="1" ht="25.5" customHeight="1">
      <c r="A178" s="428"/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</row>
    <row r="179" spans="1:16" s="439" customFormat="1" ht="25.5" customHeight="1">
      <c r="A179" s="428"/>
      <c r="B179" s="435"/>
      <c r="C179" s="435"/>
      <c r="D179" s="435"/>
      <c r="E179" s="435"/>
      <c r="F179" s="435"/>
      <c r="G179" s="435"/>
      <c r="H179" s="435"/>
      <c r="I179" s="435"/>
      <c r="J179" s="488"/>
      <c r="K179" s="494"/>
      <c r="L179" s="435"/>
      <c r="M179" s="488"/>
      <c r="N179" s="494"/>
      <c r="O179" s="494"/>
      <c r="P179" s="488"/>
    </row>
    <row r="180" spans="1:16" s="439" customFormat="1" ht="25.5" customHeight="1">
      <c r="A180" s="428"/>
      <c r="B180" s="435"/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</row>
    <row r="181" spans="1:16" s="439" customFormat="1" ht="25.5" customHeight="1">
      <c r="A181" s="428"/>
      <c r="B181" s="435"/>
      <c r="C181" s="435"/>
      <c r="D181" s="435"/>
      <c r="E181" s="435"/>
      <c r="F181" s="435"/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</row>
    <row r="182" spans="1:16" s="439" customFormat="1" ht="25.5" customHeight="1">
      <c r="A182" s="428"/>
      <c r="B182" s="428"/>
      <c r="C182" s="428"/>
      <c r="D182" s="428"/>
      <c r="E182" s="428"/>
      <c r="F182" s="428"/>
      <c r="G182" s="428"/>
      <c r="H182" s="428"/>
      <c r="I182" s="428"/>
      <c r="J182" s="428"/>
      <c r="K182" s="428"/>
      <c r="L182" s="428"/>
      <c r="M182" s="428"/>
      <c r="N182" s="428"/>
      <c r="O182" s="428"/>
      <c r="P182" s="428"/>
    </row>
    <row r="183" spans="1:16" s="439" customFormat="1" ht="25.5" customHeight="1">
      <c r="A183" s="428"/>
      <c r="B183" s="428"/>
      <c r="C183" s="428"/>
      <c r="D183" s="428"/>
      <c r="E183" s="428"/>
      <c r="F183" s="428"/>
      <c r="G183" s="428"/>
      <c r="H183" s="428"/>
      <c r="I183" s="428"/>
      <c r="J183" s="428"/>
      <c r="K183" s="428"/>
      <c r="L183" s="428"/>
      <c r="M183" s="428"/>
      <c r="N183" s="428"/>
      <c r="O183" s="428"/>
      <c r="P183" s="428"/>
    </row>
    <row r="184" spans="1:16" s="439" customFormat="1" ht="25.5" customHeight="1">
      <c r="A184" s="428"/>
      <c r="B184" s="428"/>
      <c r="C184" s="428"/>
      <c r="D184" s="428"/>
      <c r="E184" s="428"/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</row>
    <row r="185" spans="1:16" s="439" customFormat="1" ht="25.5" customHeight="1">
      <c r="A185" s="428"/>
      <c r="B185" s="428"/>
      <c r="C185" s="428"/>
      <c r="D185" s="428"/>
      <c r="E185" s="428"/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</row>
    <row r="186" spans="1:16" s="439" customFormat="1" ht="25.5" customHeight="1">
      <c r="A186" s="428"/>
      <c r="B186" s="428"/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</row>
    <row r="187" spans="1:16" s="439" customFormat="1" ht="25.5" customHeight="1">
      <c r="A187" s="428"/>
      <c r="B187" s="428"/>
      <c r="C187" s="428"/>
      <c r="D187" s="428"/>
      <c r="E187" s="428"/>
      <c r="F187" s="428"/>
      <c r="G187" s="428"/>
      <c r="H187" s="428"/>
      <c r="I187" s="428"/>
      <c r="J187" s="428"/>
      <c r="K187" s="428"/>
      <c r="L187" s="428"/>
      <c r="M187" s="428"/>
      <c r="N187" s="428"/>
      <c r="O187" s="428"/>
      <c r="P187" s="428"/>
    </row>
    <row r="188" spans="1:16" s="439" customFormat="1" ht="25.5" customHeight="1">
      <c r="A188" s="428"/>
      <c r="B188" s="428"/>
      <c r="C188" s="428"/>
      <c r="D188" s="428"/>
      <c r="E188" s="428"/>
      <c r="F188" s="428"/>
      <c r="G188" s="428"/>
      <c r="H188" s="428"/>
      <c r="I188" s="428"/>
      <c r="J188" s="428"/>
      <c r="K188" s="428"/>
      <c r="L188" s="428"/>
      <c r="M188" s="428"/>
      <c r="N188" s="428"/>
      <c r="O188" s="428"/>
      <c r="P188" s="428"/>
    </row>
    <row r="189" spans="1:16" s="439" customFormat="1" ht="25.5" customHeight="1">
      <c r="A189" s="428"/>
      <c r="B189" s="428"/>
      <c r="C189" s="428"/>
      <c r="D189" s="428"/>
      <c r="E189" s="428"/>
      <c r="F189" s="428"/>
      <c r="G189" s="428"/>
      <c r="H189" s="428"/>
      <c r="I189" s="428"/>
      <c r="J189" s="428"/>
      <c r="K189" s="428"/>
      <c r="L189" s="428"/>
      <c r="M189" s="428"/>
      <c r="N189" s="428"/>
      <c r="O189" s="428"/>
      <c r="P189" s="428"/>
    </row>
    <row r="190" spans="1:16" s="439" customFormat="1" ht="25.5" customHeight="1">
      <c r="A190" s="428"/>
      <c r="B190" s="428"/>
      <c r="C190" s="428"/>
      <c r="D190" s="428"/>
      <c r="E190" s="428"/>
      <c r="F190" s="428"/>
      <c r="G190" s="428"/>
      <c r="H190" s="428"/>
      <c r="I190" s="428"/>
      <c r="J190" s="428"/>
      <c r="K190" s="428"/>
      <c r="L190" s="428"/>
      <c r="M190" s="428"/>
      <c r="N190" s="428"/>
      <c r="O190" s="428"/>
      <c r="P190" s="428"/>
    </row>
    <row r="191" spans="1:16" s="439" customFormat="1" ht="25.5" customHeight="1">
      <c r="A191" s="428"/>
      <c r="B191" s="428"/>
      <c r="C191" s="428"/>
      <c r="D191" s="428"/>
      <c r="E191" s="428"/>
      <c r="F191" s="428"/>
      <c r="G191" s="428"/>
      <c r="H191" s="428"/>
      <c r="I191" s="428"/>
      <c r="J191" s="428"/>
      <c r="K191" s="428"/>
      <c r="L191" s="428"/>
      <c r="M191" s="428"/>
      <c r="N191" s="428"/>
      <c r="O191" s="428"/>
      <c r="P191" s="428"/>
    </row>
    <row r="192" spans="1:16" s="439" customFormat="1" ht="25.5" customHeight="1">
      <c r="A192" s="428"/>
      <c r="B192" s="428"/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28"/>
      <c r="N192" s="428"/>
      <c r="O192" s="428"/>
      <c r="P192" s="428"/>
    </row>
    <row r="193" spans="1:16" s="439" customFormat="1" ht="25.5" customHeight="1">
      <c r="A193" s="428"/>
      <c r="B193" s="428"/>
      <c r="C193" s="428"/>
      <c r="D193" s="428"/>
      <c r="E193" s="428"/>
      <c r="F193" s="428"/>
      <c r="G193" s="428"/>
      <c r="H193" s="428"/>
      <c r="I193" s="428"/>
      <c r="J193" s="428"/>
      <c r="K193" s="428"/>
      <c r="L193" s="428"/>
      <c r="M193" s="428"/>
      <c r="N193" s="428"/>
      <c r="O193" s="428"/>
      <c r="P193" s="428"/>
    </row>
    <row r="194" spans="1:16" s="439" customFormat="1" ht="25.5" customHeight="1">
      <c r="A194" s="428"/>
      <c r="B194" s="428"/>
      <c r="C194" s="428"/>
      <c r="D194" s="428"/>
      <c r="E194" s="428"/>
      <c r="F194" s="428"/>
      <c r="G194" s="428"/>
      <c r="H194" s="428"/>
      <c r="I194" s="428"/>
      <c r="J194" s="428"/>
      <c r="K194" s="428"/>
      <c r="L194" s="428"/>
      <c r="M194" s="428"/>
      <c r="N194" s="428"/>
      <c r="O194" s="428"/>
      <c r="P194" s="428"/>
    </row>
    <row r="195" spans="1:16" s="439" customFormat="1" ht="25.5" customHeight="1">
      <c r="A195" s="428"/>
      <c r="B195" s="428"/>
      <c r="C195" s="428"/>
      <c r="D195" s="428"/>
      <c r="E195" s="428"/>
      <c r="F195" s="428"/>
      <c r="G195" s="428"/>
      <c r="H195" s="428"/>
      <c r="I195" s="428"/>
      <c r="J195" s="428"/>
      <c r="K195" s="428"/>
      <c r="L195" s="428"/>
      <c r="M195" s="428"/>
      <c r="N195" s="428"/>
      <c r="O195" s="428"/>
      <c r="P195" s="428"/>
    </row>
    <row r="196" spans="1:16" s="439" customFormat="1" ht="25.5" customHeight="1">
      <c r="A196" s="428"/>
      <c r="B196" s="428"/>
      <c r="C196" s="428"/>
      <c r="D196" s="428"/>
      <c r="E196" s="428"/>
      <c r="F196" s="428"/>
      <c r="G196" s="428"/>
      <c r="H196" s="428"/>
      <c r="I196" s="428"/>
      <c r="J196" s="428"/>
      <c r="K196" s="428"/>
      <c r="L196" s="428"/>
      <c r="M196" s="428"/>
      <c r="N196" s="428"/>
      <c r="O196" s="428"/>
      <c r="P196" s="428"/>
    </row>
    <row r="197" spans="1:16" s="439" customFormat="1" ht="25.5" customHeight="1">
      <c r="A197" s="428"/>
      <c r="B197" s="428"/>
      <c r="C197" s="428"/>
      <c r="D197" s="428"/>
      <c r="E197" s="428"/>
      <c r="F197" s="428"/>
      <c r="G197" s="428"/>
      <c r="H197" s="428"/>
      <c r="I197" s="428"/>
      <c r="J197" s="428"/>
      <c r="K197" s="428"/>
      <c r="L197" s="428"/>
      <c r="M197" s="428"/>
      <c r="N197" s="428"/>
      <c r="O197" s="428"/>
      <c r="P197" s="428"/>
    </row>
    <row r="198" spans="1:16" s="439" customFormat="1" ht="25.5" customHeight="1">
      <c r="A198" s="428"/>
      <c r="B198" s="428"/>
      <c r="C198" s="428"/>
      <c r="D198" s="428"/>
      <c r="E198" s="428"/>
      <c r="F198" s="428"/>
      <c r="G198" s="428"/>
      <c r="H198" s="428"/>
      <c r="I198" s="428"/>
      <c r="J198" s="428"/>
      <c r="K198" s="428"/>
      <c r="L198" s="428"/>
      <c r="M198" s="428"/>
      <c r="N198" s="428"/>
      <c r="O198" s="428"/>
      <c r="P198" s="428"/>
    </row>
    <row r="199" spans="1:16" s="439" customFormat="1" ht="25.5" customHeight="1">
      <c r="A199" s="428"/>
      <c r="B199" s="428"/>
      <c r="C199" s="428"/>
      <c r="D199" s="428"/>
      <c r="E199" s="428"/>
      <c r="F199" s="428"/>
      <c r="G199" s="428"/>
      <c r="H199" s="428"/>
      <c r="I199" s="428"/>
      <c r="J199" s="428"/>
      <c r="K199" s="428"/>
      <c r="L199" s="428"/>
      <c r="M199" s="428"/>
      <c r="N199" s="428"/>
      <c r="O199" s="428"/>
      <c r="P199" s="428"/>
    </row>
    <row r="200" spans="1:16" s="439" customFormat="1" ht="25.5" customHeight="1">
      <c r="A200" s="428"/>
      <c r="B200" s="428"/>
      <c r="C200" s="428"/>
      <c r="D200" s="428"/>
      <c r="E200" s="428"/>
      <c r="F200" s="428"/>
      <c r="G200" s="428"/>
      <c r="H200" s="428"/>
      <c r="I200" s="428"/>
      <c r="J200" s="428"/>
      <c r="K200" s="428"/>
      <c r="L200" s="428"/>
      <c r="M200" s="428"/>
      <c r="N200" s="428"/>
      <c r="O200" s="428"/>
      <c r="P200" s="428"/>
    </row>
    <row r="201" spans="1:16" s="439" customFormat="1" ht="25.5" customHeight="1">
      <c r="A201" s="428"/>
      <c r="B201" s="428"/>
      <c r="C201" s="428"/>
      <c r="D201" s="428"/>
      <c r="E201" s="428"/>
      <c r="F201" s="428"/>
      <c r="G201" s="428"/>
      <c r="H201" s="428"/>
      <c r="I201" s="428"/>
      <c r="J201" s="428"/>
      <c r="K201" s="428"/>
      <c r="L201" s="428"/>
      <c r="M201" s="428"/>
      <c r="N201" s="428"/>
      <c r="O201" s="428"/>
      <c r="P201" s="428"/>
    </row>
    <row r="202" spans="1:16" s="439" customFormat="1" ht="25.5" customHeight="1">
      <c r="A202" s="428"/>
      <c r="B202" s="428"/>
      <c r="C202" s="428"/>
      <c r="D202" s="428"/>
      <c r="E202" s="428"/>
      <c r="F202" s="428"/>
      <c r="G202" s="428"/>
      <c r="H202" s="428"/>
      <c r="I202" s="428"/>
      <c r="J202" s="428"/>
      <c r="K202" s="428"/>
      <c r="L202" s="428"/>
      <c r="M202" s="428"/>
      <c r="N202" s="428"/>
      <c r="O202" s="428"/>
      <c r="P202" s="428"/>
    </row>
    <row r="203" spans="1:16" s="439" customFormat="1" ht="25.5" customHeight="1">
      <c r="A203" s="428"/>
      <c r="B203" s="428"/>
      <c r="C203" s="428"/>
      <c r="D203" s="428"/>
      <c r="E203" s="428"/>
      <c r="F203" s="428"/>
      <c r="G203" s="428"/>
      <c r="H203" s="428"/>
      <c r="I203" s="428"/>
      <c r="J203" s="428"/>
      <c r="K203" s="428"/>
      <c r="L203" s="428"/>
      <c r="M203" s="428"/>
      <c r="N203" s="428"/>
      <c r="O203" s="428"/>
      <c r="P203" s="428"/>
    </row>
    <row r="204" spans="1:16" s="439" customFormat="1" ht="25.5" customHeight="1">
      <c r="A204" s="428"/>
      <c r="B204" s="428"/>
      <c r="C204" s="428"/>
      <c r="D204" s="428"/>
      <c r="E204" s="428"/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</row>
    <row r="205" spans="1:16" s="439" customFormat="1" ht="25.5" customHeight="1">
      <c r="A205" s="428"/>
      <c r="B205" s="428"/>
      <c r="C205" s="428"/>
      <c r="D205" s="428"/>
      <c r="E205" s="428"/>
      <c r="F205" s="428"/>
      <c r="G205" s="428"/>
      <c r="H205" s="428"/>
      <c r="I205" s="428"/>
      <c r="J205" s="428"/>
      <c r="K205" s="428"/>
      <c r="L205" s="428"/>
      <c r="M205" s="428"/>
      <c r="N205" s="428"/>
      <c r="O205" s="428"/>
      <c r="P205" s="428"/>
    </row>
    <row r="206" spans="1:16" s="439" customFormat="1" ht="25.5" customHeight="1">
      <c r="A206" s="428"/>
      <c r="B206" s="428"/>
      <c r="C206" s="428"/>
      <c r="D206" s="428"/>
      <c r="E206" s="428"/>
      <c r="F206" s="428"/>
      <c r="G206" s="428"/>
      <c r="H206" s="428"/>
      <c r="I206" s="428"/>
      <c r="J206" s="428"/>
      <c r="K206" s="428"/>
      <c r="L206" s="428"/>
      <c r="M206" s="428"/>
      <c r="N206" s="428"/>
      <c r="O206" s="428"/>
      <c r="P206" s="428"/>
    </row>
    <row r="207" spans="1:16" s="439" customFormat="1" ht="25.5" customHeight="1">
      <c r="A207" s="428"/>
      <c r="B207" s="428"/>
      <c r="C207" s="428"/>
      <c r="D207" s="428"/>
      <c r="E207" s="428"/>
      <c r="F207" s="428"/>
      <c r="G207" s="428"/>
      <c r="H207" s="428"/>
      <c r="I207" s="428"/>
      <c r="J207" s="428"/>
      <c r="K207" s="428"/>
      <c r="L207" s="428"/>
      <c r="M207" s="428"/>
      <c r="N207" s="428"/>
      <c r="O207" s="428"/>
      <c r="P207" s="428"/>
    </row>
    <row r="208" spans="1:16" s="439" customFormat="1" ht="25.5" customHeight="1">
      <c r="A208" s="428"/>
      <c r="B208" s="428"/>
      <c r="C208" s="428"/>
      <c r="D208" s="428"/>
      <c r="E208" s="428"/>
      <c r="F208" s="428"/>
      <c r="G208" s="428"/>
      <c r="H208" s="428"/>
      <c r="I208" s="428"/>
      <c r="J208" s="428"/>
      <c r="K208" s="428"/>
      <c r="L208" s="428"/>
      <c r="M208" s="428"/>
      <c r="N208" s="428"/>
      <c r="O208" s="428"/>
      <c r="P208" s="428"/>
    </row>
    <row r="209" spans="1:16" s="439" customFormat="1" ht="25.5" customHeight="1">
      <c r="A209" s="428"/>
      <c r="B209" s="428"/>
      <c r="C209" s="428"/>
      <c r="D209" s="428"/>
      <c r="E209" s="428"/>
      <c r="F209" s="428"/>
      <c r="G209" s="428"/>
      <c r="H209" s="428"/>
      <c r="I209" s="428"/>
      <c r="J209" s="428"/>
      <c r="K209" s="428"/>
      <c r="L209" s="428"/>
      <c r="M209" s="428"/>
      <c r="N209" s="428"/>
      <c r="O209" s="428"/>
      <c r="P209" s="428"/>
    </row>
    <row r="210" spans="1:16" s="439" customFormat="1" ht="25.5" customHeight="1">
      <c r="A210" s="428"/>
      <c r="B210" s="428"/>
      <c r="C210" s="428"/>
      <c r="D210" s="428"/>
      <c r="E210" s="428"/>
      <c r="F210" s="428"/>
      <c r="G210" s="428"/>
      <c r="H210" s="428"/>
      <c r="I210" s="428"/>
      <c r="J210" s="428"/>
      <c r="K210" s="428"/>
      <c r="L210" s="428"/>
      <c r="M210" s="428"/>
      <c r="N210" s="428"/>
      <c r="O210" s="428"/>
      <c r="P210" s="428"/>
    </row>
    <row r="211" spans="1:16" s="439" customFormat="1" ht="25.5" customHeight="1">
      <c r="A211" s="428"/>
      <c r="B211" s="428"/>
      <c r="C211" s="428"/>
      <c r="D211" s="428"/>
      <c r="E211" s="428"/>
      <c r="F211" s="428"/>
      <c r="G211" s="428"/>
      <c r="H211" s="428"/>
      <c r="I211" s="428"/>
      <c r="J211" s="428"/>
      <c r="K211" s="428"/>
      <c r="L211" s="428"/>
      <c r="M211" s="428"/>
      <c r="N211" s="428"/>
      <c r="O211" s="428"/>
      <c r="P211" s="428"/>
    </row>
    <row r="212" spans="1:16" s="439" customFormat="1" ht="25.5" customHeight="1">
      <c r="A212" s="428"/>
      <c r="B212" s="428"/>
      <c r="C212" s="428"/>
      <c r="D212" s="428"/>
      <c r="E212" s="428"/>
      <c r="F212" s="428"/>
      <c r="G212" s="428"/>
      <c r="H212" s="428"/>
      <c r="I212" s="428"/>
      <c r="J212" s="428"/>
      <c r="K212" s="428"/>
      <c r="L212" s="428"/>
      <c r="M212" s="428"/>
      <c r="N212" s="428"/>
      <c r="O212" s="428"/>
      <c r="P212" s="428"/>
    </row>
    <row r="213" spans="1:16" s="439" customFormat="1" ht="25.5" customHeight="1">
      <c r="A213" s="428"/>
      <c r="B213" s="428"/>
      <c r="C213" s="428"/>
      <c r="D213" s="428"/>
      <c r="E213" s="428"/>
      <c r="F213" s="428"/>
      <c r="G213" s="428"/>
      <c r="H213" s="428"/>
      <c r="I213" s="428"/>
      <c r="J213" s="428"/>
      <c r="K213" s="428"/>
      <c r="L213" s="428"/>
      <c r="M213" s="428"/>
      <c r="N213" s="428"/>
      <c r="O213" s="428"/>
      <c r="P213" s="428"/>
    </row>
    <row r="214" spans="1:16" s="439" customFormat="1" ht="25.5" customHeight="1">
      <c r="A214" s="428"/>
      <c r="B214" s="428"/>
      <c r="C214" s="428"/>
      <c r="D214" s="428"/>
      <c r="E214" s="428"/>
      <c r="F214" s="428"/>
      <c r="G214" s="428"/>
      <c r="H214" s="428"/>
      <c r="I214" s="428"/>
      <c r="J214" s="428"/>
      <c r="K214" s="428"/>
      <c r="L214" s="428"/>
      <c r="M214" s="428"/>
      <c r="N214" s="428"/>
      <c r="O214" s="428"/>
      <c r="P214" s="428"/>
    </row>
    <row r="215" spans="1:16" s="439" customFormat="1" ht="25.5" customHeight="1">
      <c r="A215" s="428"/>
      <c r="B215" s="428"/>
      <c r="C215" s="428"/>
      <c r="D215" s="428"/>
      <c r="E215" s="428"/>
      <c r="F215" s="428"/>
      <c r="G215" s="428"/>
      <c r="H215" s="428"/>
      <c r="I215" s="428"/>
      <c r="J215" s="428"/>
      <c r="K215" s="428"/>
      <c r="L215" s="428"/>
      <c r="M215" s="428"/>
      <c r="N215" s="428"/>
      <c r="O215" s="428"/>
      <c r="P215" s="428"/>
    </row>
    <row r="216" spans="1:16" s="439" customFormat="1" ht="25.5" customHeight="1">
      <c r="A216" s="428"/>
      <c r="B216" s="428"/>
      <c r="C216" s="428"/>
      <c r="D216" s="428"/>
      <c r="E216" s="428"/>
      <c r="F216" s="428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</row>
    <row r="217" spans="1:16" s="439" customFormat="1" ht="25.5" customHeight="1">
      <c r="A217" s="428"/>
      <c r="B217" s="428"/>
      <c r="C217" s="428"/>
      <c r="D217" s="428"/>
      <c r="E217" s="428"/>
      <c r="F217" s="428"/>
      <c r="G217" s="428"/>
      <c r="H217" s="428"/>
      <c r="I217" s="428"/>
      <c r="J217" s="428"/>
      <c r="K217" s="428"/>
      <c r="L217" s="428"/>
      <c r="M217" s="428"/>
      <c r="N217" s="428"/>
      <c r="O217" s="428"/>
      <c r="P217" s="428"/>
    </row>
    <row r="218" spans="1:16" s="439" customFormat="1" ht="25.5" customHeight="1">
      <c r="A218" s="428"/>
      <c r="B218" s="428"/>
      <c r="C218" s="428"/>
      <c r="D218" s="428"/>
      <c r="E218" s="428"/>
      <c r="F218" s="428"/>
      <c r="G218" s="428"/>
      <c r="H218" s="428"/>
      <c r="I218" s="428"/>
      <c r="J218" s="428"/>
      <c r="K218" s="428"/>
      <c r="L218" s="428"/>
      <c r="M218" s="428"/>
      <c r="N218" s="428"/>
      <c r="O218" s="428"/>
      <c r="P218" s="428"/>
    </row>
    <row r="219" spans="1:16" s="439" customFormat="1" ht="25.5" customHeight="1">
      <c r="A219" s="428"/>
      <c r="B219" s="428"/>
      <c r="C219" s="428"/>
      <c r="D219" s="428"/>
      <c r="E219" s="428"/>
      <c r="F219" s="428"/>
      <c r="G219" s="428"/>
      <c r="H219" s="428"/>
      <c r="I219" s="428"/>
      <c r="J219" s="428"/>
      <c r="K219" s="428"/>
      <c r="L219" s="428"/>
      <c r="M219" s="428"/>
      <c r="N219" s="428"/>
      <c r="O219" s="428"/>
      <c r="P219" s="428"/>
    </row>
    <row r="220" spans="1:16" s="439" customFormat="1" ht="25.5" customHeight="1">
      <c r="A220" s="428"/>
      <c r="B220" s="428"/>
      <c r="C220" s="428"/>
      <c r="D220" s="428"/>
      <c r="E220" s="428"/>
      <c r="F220" s="428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</row>
    <row r="221" spans="1:16" s="439" customFormat="1" ht="25.5" customHeight="1">
      <c r="A221" s="428"/>
      <c r="B221" s="428"/>
      <c r="C221" s="428"/>
      <c r="D221" s="428"/>
      <c r="E221" s="428"/>
      <c r="F221" s="428"/>
      <c r="G221" s="428"/>
      <c r="H221" s="428"/>
      <c r="I221" s="428"/>
      <c r="J221" s="428"/>
      <c r="K221" s="428"/>
      <c r="L221" s="428"/>
      <c r="M221" s="428"/>
      <c r="N221" s="428"/>
      <c r="O221" s="428"/>
      <c r="P221" s="428"/>
    </row>
    <row r="222" spans="1:16" s="439" customFormat="1" ht="25.5" customHeight="1">
      <c r="A222" s="428"/>
      <c r="B222" s="428"/>
      <c r="C222" s="428"/>
      <c r="D222" s="428"/>
      <c r="E222" s="428"/>
      <c r="F222" s="428"/>
      <c r="G222" s="428"/>
      <c r="H222" s="428"/>
      <c r="I222" s="428"/>
      <c r="J222" s="428"/>
      <c r="K222" s="428"/>
      <c r="L222" s="428"/>
      <c r="M222" s="428"/>
      <c r="N222" s="428"/>
      <c r="O222" s="428"/>
      <c r="P222" s="428"/>
    </row>
    <row r="223" spans="1:16" s="439" customFormat="1" ht="25.5" customHeight="1">
      <c r="A223" s="428"/>
      <c r="B223" s="428"/>
      <c r="C223" s="428"/>
      <c r="D223" s="428"/>
      <c r="E223" s="428"/>
      <c r="F223" s="428"/>
      <c r="G223" s="428"/>
      <c r="H223" s="428"/>
      <c r="I223" s="428"/>
      <c r="J223" s="428"/>
      <c r="K223" s="428"/>
      <c r="L223" s="428"/>
      <c r="M223" s="428"/>
      <c r="N223" s="428"/>
      <c r="O223" s="428"/>
      <c r="P223" s="428"/>
    </row>
    <row r="224" spans="1:16" s="439" customFormat="1" ht="25.5" customHeight="1">
      <c r="A224" s="428"/>
      <c r="B224" s="428"/>
      <c r="C224" s="428"/>
      <c r="D224" s="428"/>
      <c r="E224" s="428"/>
      <c r="F224" s="428"/>
      <c r="G224" s="428"/>
      <c r="H224" s="428"/>
      <c r="I224" s="428"/>
      <c r="J224" s="428"/>
      <c r="K224" s="428"/>
      <c r="L224" s="428"/>
      <c r="M224" s="428"/>
      <c r="N224" s="428"/>
      <c r="O224" s="428"/>
      <c r="P224" s="428"/>
    </row>
    <row r="225" spans="1:16" s="439" customFormat="1" ht="25.5" customHeight="1">
      <c r="A225" s="428"/>
      <c r="B225" s="428"/>
      <c r="C225" s="428"/>
      <c r="D225" s="428"/>
      <c r="E225" s="428"/>
      <c r="F225" s="428"/>
      <c r="G225" s="428"/>
      <c r="H225" s="428"/>
      <c r="I225" s="428"/>
      <c r="J225" s="428"/>
      <c r="K225" s="428"/>
      <c r="L225" s="428"/>
      <c r="M225" s="428"/>
      <c r="N225" s="428"/>
      <c r="O225" s="428"/>
      <c r="P225" s="428"/>
    </row>
    <row r="226" spans="1:16" s="439" customFormat="1" ht="25.5" customHeight="1">
      <c r="A226" s="428"/>
      <c r="B226" s="428"/>
      <c r="C226" s="428"/>
      <c r="D226" s="428"/>
      <c r="E226" s="428"/>
      <c r="F226" s="428"/>
      <c r="G226" s="428"/>
      <c r="H226" s="428"/>
      <c r="I226" s="428"/>
      <c r="J226" s="428"/>
      <c r="K226" s="428"/>
      <c r="L226" s="428"/>
      <c r="M226" s="428"/>
      <c r="N226" s="428"/>
      <c r="O226" s="428"/>
      <c r="P226" s="428"/>
    </row>
    <row r="227" spans="1:16" s="439" customFormat="1" ht="25.5" customHeight="1">
      <c r="A227" s="428"/>
      <c r="B227" s="428"/>
      <c r="C227" s="428"/>
      <c r="D227" s="428"/>
      <c r="E227" s="428"/>
      <c r="F227" s="428"/>
      <c r="G227" s="428"/>
      <c r="H227" s="428"/>
      <c r="I227" s="428"/>
      <c r="J227" s="428"/>
      <c r="K227" s="428"/>
      <c r="L227" s="428"/>
      <c r="M227" s="428"/>
      <c r="N227" s="428"/>
      <c r="O227" s="428"/>
      <c r="P227" s="428"/>
    </row>
    <row r="228" spans="1:16" s="439" customFormat="1" ht="25.5" customHeight="1">
      <c r="A228" s="428"/>
      <c r="B228" s="428"/>
      <c r="C228" s="428"/>
      <c r="D228" s="428"/>
      <c r="E228" s="428"/>
      <c r="F228" s="428"/>
      <c r="G228" s="428"/>
      <c r="H228" s="428"/>
      <c r="I228" s="428"/>
      <c r="J228" s="428"/>
      <c r="K228" s="428"/>
      <c r="L228" s="428"/>
      <c r="M228" s="428"/>
      <c r="N228" s="428"/>
      <c r="O228" s="428"/>
      <c r="P228" s="428"/>
    </row>
    <row r="229" spans="1:16" s="439" customFormat="1" ht="25.5" customHeight="1">
      <c r="A229" s="428"/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  <c r="N229" s="428"/>
      <c r="O229" s="428"/>
      <c r="P229" s="428"/>
    </row>
    <row r="230" spans="1:16" s="439" customFormat="1" ht="25.5" customHeight="1">
      <c r="A230" s="428"/>
      <c r="B230" s="428"/>
      <c r="C230" s="428"/>
      <c r="D230" s="428"/>
      <c r="E230" s="428"/>
      <c r="F230" s="428"/>
      <c r="G230" s="428"/>
      <c r="H230" s="428"/>
      <c r="I230" s="428"/>
      <c r="J230" s="428"/>
      <c r="K230" s="428"/>
      <c r="L230" s="428"/>
      <c r="M230" s="428"/>
      <c r="N230" s="428"/>
      <c r="O230" s="428"/>
      <c r="P230" s="428"/>
    </row>
    <row r="231" spans="1:16" s="439" customFormat="1" ht="25.5" customHeight="1">
      <c r="A231" s="428"/>
      <c r="B231" s="428"/>
      <c r="C231" s="428"/>
      <c r="D231" s="428"/>
      <c r="E231" s="428"/>
      <c r="F231" s="428"/>
      <c r="G231" s="428"/>
      <c r="H231" s="428"/>
      <c r="I231" s="428"/>
      <c r="J231" s="428"/>
      <c r="K231" s="428"/>
      <c r="L231" s="428"/>
      <c r="M231" s="428"/>
      <c r="N231" s="428"/>
      <c r="O231" s="428"/>
      <c r="P231" s="428"/>
    </row>
    <row r="232" spans="1:16" s="439" customFormat="1" ht="25.5" customHeight="1">
      <c r="A232" s="428"/>
      <c r="B232" s="428"/>
      <c r="C232" s="428"/>
      <c r="D232" s="428"/>
      <c r="E232" s="428"/>
      <c r="F232" s="428"/>
      <c r="G232" s="428"/>
      <c r="H232" s="428"/>
      <c r="I232" s="428"/>
      <c r="J232" s="428"/>
      <c r="K232" s="428"/>
      <c r="L232" s="428"/>
      <c r="M232" s="428"/>
      <c r="N232" s="428"/>
      <c r="O232" s="428"/>
      <c r="P232" s="428"/>
    </row>
    <row r="233" spans="1:16" s="439" customFormat="1" ht="25.5" customHeight="1">
      <c r="A233" s="428"/>
      <c r="B233" s="428"/>
      <c r="C233" s="428"/>
      <c r="D233" s="428"/>
      <c r="E233" s="428"/>
      <c r="F233" s="428"/>
      <c r="G233" s="428"/>
      <c r="H233" s="428"/>
      <c r="I233" s="428"/>
      <c r="J233" s="428"/>
      <c r="K233" s="428"/>
      <c r="L233" s="428"/>
      <c r="M233" s="428"/>
      <c r="N233" s="428"/>
      <c r="O233" s="428"/>
      <c r="P233" s="428"/>
    </row>
    <row r="234" spans="1:16" s="439" customFormat="1" ht="25.5" customHeight="1">
      <c r="A234" s="428"/>
      <c r="B234" s="428"/>
      <c r="C234" s="428"/>
      <c r="D234" s="428"/>
      <c r="E234" s="428"/>
      <c r="F234" s="428"/>
      <c r="G234" s="428"/>
      <c r="H234" s="428"/>
      <c r="I234" s="428"/>
      <c r="J234" s="428"/>
      <c r="K234" s="428"/>
      <c r="L234" s="428"/>
      <c r="M234" s="428"/>
      <c r="N234" s="428"/>
      <c r="O234" s="428"/>
      <c r="P234" s="428"/>
    </row>
    <row r="235" spans="1:16" s="439" customFormat="1" ht="25.5" customHeight="1">
      <c r="A235" s="428"/>
      <c r="B235" s="428"/>
      <c r="C235" s="428"/>
      <c r="D235" s="428"/>
      <c r="E235" s="428"/>
      <c r="F235" s="428"/>
      <c r="G235" s="428"/>
      <c r="H235" s="428"/>
      <c r="I235" s="428"/>
      <c r="J235" s="428"/>
      <c r="K235" s="428"/>
      <c r="L235" s="428"/>
      <c r="M235" s="428"/>
      <c r="N235" s="428"/>
      <c r="O235" s="428"/>
      <c r="P235" s="428"/>
    </row>
    <row r="236" spans="1:16" s="439" customFormat="1" ht="25.5" customHeight="1">
      <c r="A236" s="428"/>
      <c r="B236" s="428"/>
      <c r="C236" s="428"/>
      <c r="D236" s="428"/>
      <c r="E236" s="428"/>
      <c r="F236" s="428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</row>
    <row r="237" spans="1:16" s="439" customFormat="1" ht="25.5" customHeight="1">
      <c r="A237" s="428"/>
      <c r="B237" s="428"/>
      <c r="C237" s="428"/>
      <c r="D237" s="428"/>
      <c r="E237" s="428"/>
      <c r="F237" s="428"/>
      <c r="G237" s="428"/>
      <c r="H237" s="428"/>
      <c r="I237" s="428"/>
      <c r="J237" s="428"/>
      <c r="K237" s="428"/>
      <c r="L237" s="428"/>
      <c r="M237" s="428"/>
      <c r="N237" s="428"/>
      <c r="O237" s="428"/>
      <c r="P237" s="428"/>
    </row>
    <row r="238" spans="1:16" s="439" customFormat="1" ht="25.5" customHeight="1">
      <c r="A238" s="428"/>
      <c r="B238" s="428"/>
      <c r="C238" s="428"/>
      <c r="D238" s="428"/>
      <c r="E238" s="428"/>
      <c r="F238" s="428"/>
      <c r="G238" s="428"/>
      <c r="H238" s="428"/>
      <c r="I238" s="428"/>
      <c r="J238" s="428"/>
      <c r="K238" s="428"/>
      <c r="L238" s="428"/>
      <c r="M238" s="428"/>
      <c r="N238" s="428"/>
      <c r="O238" s="428"/>
      <c r="P238" s="428"/>
    </row>
    <row r="239" spans="1:16" s="439" customFormat="1" ht="25.5" customHeight="1">
      <c r="A239" s="428"/>
      <c r="B239" s="428"/>
      <c r="C239" s="428"/>
      <c r="D239" s="428"/>
      <c r="E239" s="428"/>
      <c r="F239" s="428"/>
      <c r="G239" s="428"/>
      <c r="H239" s="428"/>
      <c r="I239" s="428"/>
      <c r="J239" s="428"/>
      <c r="K239" s="428"/>
      <c r="L239" s="428"/>
      <c r="M239" s="428"/>
      <c r="N239" s="428"/>
      <c r="O239" s="428"/>
      <c r="P239" s="428"/>
    </row>
    <row r="240" spans="1:16" s="439" customFormat="1" ht="25.5" customHeight="1">
      <c r="A240" s="428"/>
      <c r="B240" s="428"/>
      <c r="C240" s="428"/>
      <c r="D240" s="428"/>
      <c r="E240" s="428"/>
      <c r="F240" s="428"/>
      <c r="G240" s="428"/>
      <c r="H240" s="428"/>
      <c r="I240" s="428"/>
      <c r="J240" s="428"/>
      <c r="K240" s="428"/>
      <c r="L240" s="428"/>
      <c r="M240" s="428"/>
      <c r="N240" s="428"/>
      <c r="O240" s="428"/>
      <c r="P240" s="428"/>
    </row>
    <row r="241" spans="1:16" s="439" customFormat="1" ht="25.5" customHeight="1">
      <c r="A241" s="428"/>
      <c r="B241" s="428"/>
      <c r="C241" s="428"/>
      <c r="D241" s="428"/>
      <c r="E241" s="428"/>
      <c r="F241" s="428"/>
      <c r="G241" s="428"/>
      <c r="H241" s="428"/>
      <c r="I241" s="428"/>
      <c r="J241" s="428"/>
      <c r="K241" s="428"/>
      <c r="L241" s="428"/>
      <c r="M241" s="428"/>
      <c r="N241" s="428"/>
      <c r="O241" s="428"/>
      <c r="P241" s="428"/>
    </row>
  </sheetData>
  <sheetProtection formatCells="0" formatColumns="0" formatRows="0" insertColumns="0" insertRows="0" deleteColumns="0" deleteRows="0"/>
  <mergeCells count="18">
    <mergeCell ref="C174:J174"/>
    <mergeCell ref="N177:P177"/>
    <mergeCell ref="H8:P9"/>
    <mergeCell ref="B1:P1"/>
    <mergeCell ref="L2:M3"/>
    <mergeCell ref="B3:C3"/>
    <mergeCell ref="D3:J3"/>
    <mergeCell ref="B5:K5"/>
    <mergeCell ref="L6:M6"/>
    <mergeCell ref="B6:I6"/>
    <mergeCell ref="B7:D7"/>
    <mergeCell ref="G7:P7"/>
    <mergeCell ref="B8:B10"/>
    <mergeCell ref="C8:C10"/>
    <mergeCell ref="D8:D10"/>
    <mergeCell ref="E8:E10"/>
    <mergeCell ref="F8:F10"/>
    <mergeCell ref="G8:G10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  <rowBreaks count="1" manualBreakCount="1">
    <brk id="133" min="1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17:19" ht="15.75" customHeight="1"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38" t="s">
        <v>147</v>
      </c>
      <c r="F10" s="538" t="s">
        <v>148</v>
      </c>
      <c r="G10" s="520" t="s">
        <v>149</v>
      </c>
      <c r="H10" s="558" t="s">
        <v>118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39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40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37.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37.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37.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37.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56.2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37.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65.25" customHeight="1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37.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38.25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37.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37.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38.25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57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37.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37.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37.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42" customHeight="1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38.25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H10:S11"/>
    <mergeCell ref="C66:O66"/>
    <mergeCell ref="B10:B12"/>
    <mergeCell ref="C10:C12"/>
    <mergeCell ref="D10:D12"/>
    <mergeCell ref="E10:E12"/>
    <mergeCell ref="F10:F12"/>
    <mergeCell ref="G10:G12"/>
    <mergeCell ref="B1:S1"/>
    <mergeCell ref="Q2:R3"/>
    <mergeCell ref="B3:C3"/>
    <mergeCell ref="D3:O3"/>
    <mergeCell ref="B7:O7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Q78"/>
  <sheetViews>
    <sheetView view="pageBreakPreview" zoomScale="93" zoomScaleSheetLayoutView="93" zoomScalePageLayoutView="0" workbookViewId="0" topLeftCell="A16">
      <selection activeCell="G10" sqref="G10:G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</row>
    <row r="2" spans="2:28" ht="18.75">
      <c r="B2" s="311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2:26" ht="15.75" customHeight="1">
      <c r="L3" s="544" t="s">
        <v>96</v>
      </c>
      <c r="M3" s="544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28" ht="21.75" customHeight="1">
      <c r="B4" s="542" t="s">
        <v>100</v>
      </c>
      <c r="C4" s="542"/>
      <c r="D4" s="547" t="s">
        <v>187</v>
      </c>
      <c r="E4" s="547"/>
      <c r="F4" s="547"/>
      <c r="G4" s="547"/>
      <c r="H4" s="547"/>
      <c r="I4" s="547"/>
      <c r="J4" s="547"/>
      <c r="K4" s="108"/>
      <c r="L4" s="544"/>
      <c r="M4" s="544"/>
      <c r="N4" s="431" t="s">
        <v>188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9"/>
      <c r="AB4" s="108"/>
    </row>
    <row r="5" spans="2:28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28" ht="40.5" customHeight="1">
      <c r="B6" s="544" t="s">
        <v>123</v>
      </c>
      <c r="C6" s="544"/>
      <c r="D6" s="544"/>
      <c r="E6" s="544"/>
      <c r="F6" s="544"/>
      <c r="G6" s="544"/>
      <c r="H6" s="544"/>
      <c r="I6" s="544"/>
      <c r="J6" s="544"/>
      <c r="K6" s="544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28" ht="21" customHeight="1">
      <c r="B7" s="548" t="s">
        <v>110</v>
      </c>
      <c r="C7" s="548"/>
      <c r="D7" s="548"/>
      <c r="E7" s="548"/>
      <c r="F7" s="548"/>
      <c r="G7" s="548"/>
      <c r="H7" s="548"/>
      <c r="I7" s="548"/>
      <c r="J7" s="230"/>
      <c r="K7" s="230"/>
      <c r="L7" s="544"/>
      <c r="M7" s="544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>
        <v>10</v>
      </c>
    </row>
    <row r="8" spans="2:28" ht="21" customHeight="1">
      <c r="B8" s="310"/>
      <c r="C8" s="310"/>
      <c r="D8" s="310"/>
      <c r="E8" s="310"/>
      <c r="F8" s="310"/>
      <c r="G8" s="310"/>
      <c r="H8" s="310"/>
      <c r="I8" s="310"/>
      <c r="J8" s="313"/>
      <c r="K8" s="313"/>
      <c r="L8" s="312"/>
      <c r="M8" s="312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545"/>
      <c r="C9" s="545"/>
      <c r="D9" s="545"/>
      <c r="E9" s="2"/>
      <c r="F9" s="2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</row>
    <row r="10" spans="2:28" s="137" customFormat="1" ht="67.5" customHeight="1">
      <c r="B10" s="529" t="s">
        <v>1</v>
      </c>
      <c r="C10" s="532" t="s">
        <v>121</v>
      </c>
      <c r="D10" s="535" t="s">
        <v>3</v>
      </c>
      <c r="E10" s="520" t="s">
        <v>181</v>
      </c>
      <c r="F10" s="538" t="s">
        <v>148</v>
      </c>
      <c r="G10" s="520" t="s">
        <v>182</v>
      </c>
      <c r="H10" s="523" t="s">
        <v>113</v>
      </c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5"/>
    </row>
    <row r="11" spans="2:28" s="137" customFormat="1" ht="15.75" customHeight="1" thickBot="1">
      <c r="B11" s="530"/>
      <c r="C11" s="533"/>
      <c r="D11" s="536"/>
      <c r="E11" s="521"/>
      <c r="F11" s="539"/>
      <c r="G11" s="521"/>
      <c r="H11" s="526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8"/>
    </row>
    <row r="12" spans="2:28" s="137" customFormat="1" ht="141" customHeight="1" thickBot="1">
      <c r="B12" s="531"/>
      <c r="C12" s="534"/>
      <c r="D12" s="537"/>
      <c r="E12" s="522"/>
      <c r="F12" s="540"/>
      <c r="G12" s="522"/>
      <c r="H12" s="169" t="s">
        <v>111</v>
      </c>
      <c r="I12" s="138" t="s">
        <v>6</v>
      </c>
      <c r="J12" s="138" t="s">
        <v>7</v>
      </c>
      <c r="K12" s="138" t="s">
        <v>8</v>
      </c>
      <c r="L12" s="138" t="s">
        <v>32</v>
      </c>
      <c r="M12" s="138" t="s">
        <v>33</v>
      </c>
      <c r="N12" s="138" t="s">
        <v>34</v>
      </c>
      <c r="O12" s="138" t="s">
        <v>128</v>
      </c>
      <c r="P12" s="138" t="s">
        <v>129</v>
      </c>
      <c r="Q12" s="138" t="s">
        <v>130</v>
      </c>
      <c r="R12" s="138" t="s">
        <v>131</v>
      </c>
      <c r="S12" s="138" t="s">
        <v>132</v>
      </c>
      <c r="T12" s="138" t="s">
        <v>133</v>
      </c>
      <c r="U12" s="138" t="s">
        <v>134</v>
      </c>
      <c r="V12" s="138" t="s">
        <v>135</v>
      </c>
      <c r="W12" s="138" t="s">
        <v>136</v>
      </c>
      <c r="X12" s="138" t="s">
        <v>137</v>
      </c>
      <c r="Y12" s="138" t="s">
        <v>138</v>
      </c>
      <c r="Z12" s="138" t="s">
        <v>139</v>
      </c>
      <c r="AA12" s="138" t="s">
        <v>67</v>
      </c>
      <c r="AB12" s="138" t="s">
        <v>10</v>
      </c>
    </row>
    <row r="13" spans="2:28" s="137" customFormat="1" ht="15.75" thickBot="1">
      <c r="B13" s="228">
        <v>1</v>
      </c>
      <c r="C13" s="229">
        <v>2</v>
      </c>
      <c r="D13" s="228">
        <v>3</v>
      </c>
      <c r="E13" s="229">
        <v>4</v>
      </c>
      <c r="F13" s="229">
        <v>5</v>
      </c>
      <c r="G13" s="229" t="s">
        <v>150</v>
      </c>
      <c r="H13" s="229">
        <v>6</v>
      </c>
      <c r="I13" s="229">
        <v>7</v>
      </c>
      <c r="J13" s="229">
        <v>8</v>
      </c>
      <c r="K13" s="229">
        <v>9</v>
      </c>
      <c r="L13" s="229">
        <v>10</v>
      </c>
      <c r="M13" s="229">
        <v>11</v>
      </c>
      <c r="N13" s="229">
        <v>12</v>
      </c>
      <c r="O13" s="229">
        <v>13</v>
      </c>
      <c r="P13" s="229">
        <v>14</v>
      </c>
      <c r="Q13" s="229">
        <v>15</v>
      </c>
      <c r="R13" s="229">
        <v>16</v>
      </c>
      <c r="S13" s="229">
        <v>17</v>
      </c>
      <c r="T13" s="229">
        <v>18</v>
      </c>
      <c r="U13" s="229">
        <v>19</v>
      </c>
      <c r="V13" s="229">
        <v>20</v>
      </c>
      <c r="W13" s="229">
        <v>21</v>
      </c>
      <c r="X13" s="229">
        <v>22</v>
      </c>
      <c r="Y13" s="229">
        <v>23</v>
      </c>
      <c r="Z13" s="229">
        <v>24</v>
      </c>
      <c r="AA13" s="229" t="s">
        <v>67</v>
      </c>
      <c r="AB13" s="229" t="s">
        <v>11</v>
      </c>
    </row>
    <row r="14" spans="2:43" s="137" customFormat="1" ht="18.75">
      <c r="B14" s="326" t="s">
        <v>12</v>
      </c>
      <c r="C14" s="316" t="s">
        <v>104</v>
      </c>
      <c r="D14" s="315"/>
      <c r="E14" s="327">
        <f aca="true" t="shared" si="0" ref="E14:AB14">SUM(E15:E25)</f>
        <v>434000</v>
      </c>
      <c r="F14" s="327">
        <f t="shared" si="0"/>
        <v>0</v>
      </c>
      <c r="G14" s="327">
        <f t="shared" si="0"/>
        <v>434000</v>
      </c>
      <c r="H14" s="327">
        <f t="shared" si="0"/>
        <v>434000</v>
      </c>
      <c r="I14" s="327">
        <f t="shared" si="0"/>
        <v>0</v>
      </c>
      <c r="J14" s="327">
        <f t="shared" si="0"/>
        <v>0</v>
      </c>
      <c r="K14" s="327">
        <f t="shared" si="0"/>
        <v>0</v>
      </c>
      <c r="L14" s="327">
        <f t="shared" si="0"/>
        <v>0</v>
      </c>
      <c r="M14" s="327">
        <f t="shared" si="0"/>
        <v>0</v>
      </c>
      <c r="N14" s="327">
        <f t="shared" si="0"/>
        <v>0</v>
      </c>
      <c r="O14" s="327">
        <f t="shared" si="0"/>
        <v>0</v>
      </c>
      <c r="P14" s="327">
        <f t="shared" si="0"/>
        <v>0</v>
      </c>
      <c r="Q14" s="327">
        <f t="shared" si="0"/>
        <v>0</v>
      </c>
      <c r="R14" s="327">
        <f t="shared" si="0"/>
        <v>0</v>
      </c>
      <c r="S14" s="327">
        <f t="shared" si="0"/>
        <v>0</v>
      </c>
      <c r="T14" s="327">
        <f t="shared" si="0"/>
        <v>0</v>
      </c>
      <c r="U14" s="327">
        <f t="shared" si="0"/>
        <v>0</v>
      </c>
      <c r="V14" s="327">
        <f t="shared" si="0"/>
        <v>0</v>
      </c>
      <c r="W14" s="327">
        <f t="shared" si="0"/>
        <v>0</v>
      </c>
      <c r="X14" s="327">
        <f t="shared" si="0"/>
        <v>0</v>
      </c>
      <c r="Y14" s="327">
        <f t="shared" si="0"/>
        <v>0</v>
      </c>
      <c r="Z14" s="327">
        <f t="shared" si="0"/>
        <v>0</v>
      </c>
      <c r="AA14" s="327">
        <f t="shared" si="0"/>
        <v>0</v>
      </c>
      <c r="AB14" s="328">
        <f t="shared" si="0"/>
        <v>0</v>
      </c>
      <c r="AH14" s="426"/>
      <c r="AI14" s="426"/>
      <c r="AJ14" s="426"/>
      <c r="AK14" s="426"/>
      <c r="AL14" s="426"/>
      <c r="AM14" s="314"/>
      <c r="AN14" s="314"/>
      <c r="AO14" s="314"/>
      <c r="AP14" s="314"/>
      <c r="AQ14" s="314"/>
    </row>
    <row r="15" spans="2:43" ht="18.75">
      <c r="B15" s="329">
        <v>1</v>
      </c>
      <c r="C15" s="319" t="s">
        <v>38</v>
      </c>
      <c r="D15" s="318">
        <v>611100</v>
      </c>
      <c r="E15" s="330">
        <f>'TAB-3'!E15+'Tab4-PPN1'!E15+'Tab4-PPN2'!E15+'Tab4-PPN3'!E15+'Tab4-PPN4'!E15+'Tab4-PPN5'!E15+'Tab4-PPN6'!E15+'Tab4-PPN7'!E15+'Tab4-PPN8'!E15+'Tab 4-PPN9'!E15</f>
        <v>365400</v>
      </c>
      <c r="F15" s="330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30">
        <f aca="true" t="shared" si="1" ref="G15:G25">SUM(H15:AB15)</f>
        <v>365400</v>
      </c>
      <c r="H15" s="330">
        <f>'TAB-3'!E15</f>
        <v>365400</v>
      </c>
      <c r="I15" s="330">
        <f>'Tab4-PPN1'!E15</f>
        <v>0</v>
      </c>
      <c r="J15" s="330">
        <f>'Tab4-PPN2'!E15</f>
        <v>0</v>
      </c>
      <c r="K15" s="330">
        <f>'Tab4-PPN3'!E15</f>
        <v>0</v>
      </c>
      <c r="L15" s="330">
        <f>'Tab4-PPN4'!E15</f>
        <v>0</v>
      </c>
      <c r="M15" s="330">
        <f>'Tab4-PPN5'!E15</f>
        <v>0</v>
      </c>
      <c r="N15" s="330">
        <f>'Tab4-PPN6'!E15</f>
        <v>0</v>
      </c>
      <c r="O15" s="330">
        <f>'Tab4-PPN7'!E15</f>
        <v>0</v>
      </c>
      <c r="P15" s="330">
        <f>'Tab4-PPN8'!E15</f>
        <v>0</v>
      </c>
      <c r="Q15" s="330">
        <f>'Tab 4-PPN9'!H15</f>
        <v>0</v>
      </c>
      <c r="R15" s="330">
        <f>'Tab 4-PPN10'!G15</f>
        <v>0</v>
      </c>
      <c r="S15" s="330">
        <f>'Tab 4-PPN11'!G15</f>
        <v>0</v>
      </c>
      <c r="T15" s="330">
        <f>'Tab 4-PPN12'!G15</f>
        <v>0</v>
      </c>
      <c r="U15" s="330">
        <f>'Tab 4-PPN13'!G15</f>
        <v>0</v>
      </c>
      <c r="V15" s="330">
        <f>'Tab 4-PPN14'!G15</f>
        <v>0</v>
      </c>
      <c r="W15" s="330">
        <f>'Tab 4-PPN15'!G15</f>
        <v>0</v>
      </c>
      <c r="X15" s="330">
        <f>'Tab 4-PPN16'!G15</f>
        <v>0</v>
      </c>
      <c r="Y15" s="330">
        <f>'Tab 4-PPN17'!G15</f>
        <v>0</v>
      </c>
      <c r="Z15" s="330">
        <f>'Tab 4-PPN18'!G15</f>
        <v>0</v>
      </c>
      <c r="AA15" s="330">
        <f>'Tab 4-PPN19'!G15</f>
        <v>0</v>
      </c>
      <c r="AB15" s="331">
        <f>'Tab 4-PPN9'!E15</f>
        <v>0</v>
      </c>
      <c r="AH15" s="426"/>
      <c r="AI15" s="426"/>
      <c r="AJ15" s="426"/>
      <c r="AK15" s="426"/>
      <c r="AL15" s="426"/>
      <c r="AM15" s="314"/>
      <c r="AN15" s="314"/>
      <c r="AO15" s="314"/>
      <c r="AP15" s="314"/>
      <c r="AQ15" s="314"/>
    </row>
    <row r="16" spans="2:43" ht="37.5">
      <c r="B16" s="332">
        <v>2</v>
      </c>
      <c r="C16" s="321" t="s">
        <v>80</v>
      </c>
      <c r="D16" s="320">
        <v>611200</v>
      </c>
      <c r="E16" s="330">
        <f>'TAB-3'!E16+'Tab4-PPN1'!E16+'Tab4-PPN2'!E16+'Tab4-PPN3'!E16+'Tab4-PPN4'!E16+'Tab4-PPN5'!E16+'Tab4-PPN6'!E16+'Tab4-PPN7'!E16+'Tab4-PPN8'!E16+'Tab 4-PPN9'!E16</f>
        <v>51000</v>
      </c>
      <c r="F16" s="330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30">
        <f t="shared" si="1"/>
        <v>51000</v>
      </c>
      <c r="H16" s="330">
        <f>'TAB-3'!E16</f>
        <v>51000</v>
      </c>
      <c r="I16" s="330">
        <f>'Tab4-PPN1'!E16</f>
        <v>0</v>
      </c>
      <c r="J16" s="330">
        <f>'Tab4-PPN2'!E16</f>
        <v>0</v>
      </c>
      <c r="K16" s="330">
        <f>'Tab4-PPN3'!E16</f>
        <v>0</v>
      </c>
      <c r="L16" s="330">
        <f>'Tab4-PPN4'!E16</f>
        <v>0</v>
      </c>
      <c r="M16" s="330">
        <f>'Tab4-PPN5'!E16</f>
        <v>0</v>
      </c>
      <c r="N16" s="330">
        <f>'Tab4-PPN6'!E16</f>
        <v>0</v>
      </c>
      <c r="O16" s="330">
        <f>'Tab4-PPN7'!E16</f>
        <v>0</v>
      </c>
      <c r="P16" s="330">
        <f>'Tab4-PPN8'!E16</f>
        <v>0</v>
      </c>
      <c r="Q16" s="330">
        <f>'Tab 4-PPN9'!H16</f>
        <v>0</v>
      </c>
      <c r="R16" s="330">
        <f>'Tab 4-PPN10'!G16</f>
        <v>0</v>
      </c>
      <c r="S16" s="330">
        <f>'Tab 4-PPN11'!G16</f>
        <v>0</v>
      </c>
      <c r="T16" s="330">
        <f>'Tab 4-PPN12'!G16</f>
        <v>0</v>
      </c>
      <c r="U16" s="330">
        <f>'Tab 4-PPN13'!G16</f>
        <v>0</v>
      </c>
      <c r="V16" s="330">
        <f>'Tab 4-PPN14'!G16</f>
        <v>0</v>
      </c>
      <c r="W16" s="330">
        <f>'Tab 4-PPN15'!G16</f>
        <v>0</v>
      </c>
      <c r="X16" s="330">
        <f>'Tab 4-PPN16'!G16</f>
        <v>0</v>
      </c>
      <c r="Y16" s="330">
        <f>'Tab 4-PPN17'!G16</f>
        <v>0</v>
      </c>
      <c r="Z16" s="330">
        <f>'Tab 4-PPN18'!G16</f>
        <v>0</v>
      </c>
      <c r="AA16" s="330">
        <f>'Tab 4-PPN19'!G16</f>
        <v>0</v>
      </c>
      <c r="AB16" s="331">
        <f>'Tab 4-PPN9'!E16</f>
        <v>0</v>
      </c>
      <c r="AH16" s="426"/>
      <c r="AI16" s="426"/>
      <c r="AJ16" s="426"/>
      <c r="AK16" s="426"/>
      <c r="AL16" s="426"/>
      <c r="AM16" s="314"/>
      <c r="AN16" s="314"/>
      <c r="AO16" s="314"/>
      <c r="AP16" s="314"/>
      <c r="AQ16" s="314"/>
    </row>
    <row r="17" spans="2:43" ht="18.75">
      <c r="B17" s="332">
        <v>3</v>
      </c>
      <c r="C17" s="319" t="s">
        <v>14</v>
      </c>
      <c r="D17" s="320">
        <v>613100</v>
      </c>
      <c r="E17" s="330">
        <f>'TAB-3'!E17+'Tab4-PPN1'!E17+'Tab4-PPN2'!E17+'Tab4-PPN3'!E17+'Tab4-PPN4'!E17+'Tab4-PPN5'!E17+'Tab4-PPN6'!E17+'Tab4-PPN7'!E17+'Tab4-PPN8'!E17+'Tab 4-PPN9'!E17</f>
        <v>1600</v>
      </c>
      <c r="F17" s="330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30">
        <f t="shared" si="1"/>
        <v>1600</v>
      </c>
      <c r="H17" s="330">
        <f>'TAB-3'!E17</f>
        <v>1600</v>
      </c>
      <c r="I17" s="330">
        <f>'Tab4-PPN1'!E17</f>
        <v>0</v>
      </c>
      <c r="J17" s="330">
        <f>'Tab4-PPN2'!E17</f>
        <v>0</v>
      </c>
      <c r="K17" s="330">
        <f>'Tab4-PPN3'!E17</f>
        <v>0</v>
      </c>
      <c r="L17" s="330">
        <f>'Tab4-PPN4'!E17</f>
        <v>0</v>
      </c>
      <c r="M17" s="330">
        <f>'Tab4-PPN5'!E17</f>
        <v>0</v>
      </c>
      <c r="N17" s="330">
        <f>'Tab4-PPN6'!E17</f>
        <v>0</v>
      </c>
      <c r="O17" s="330">
        <f>'Tab4-PPN7'!E17</f>
        <v>0</v>
      </c>
      <c r="P17" s="330">
        <f>'Tab4-PPN8'!E17</f>
        <v>0</v>
      </c>
      <c r="Q17" s="330">
        <f>'Tab 4-PPN9'!H17</f>
        <v>0</v>
      </c>
      <c r="R17" s="330">
        <f>'Tab 4-PPN10'!G17</f>
        <v>0</v>
      </c>
      <c r="S17" s="330">
        <f>'Tab 4-PPN11'!G17</f>
        <v>0</v>
      </c>
      <c r="T17" s="330">
        <f>'Tab 4-PPN12'!G17</f>
        <v>0</v>
      </c>
      <c r="U17" s="330">
        <f>'Tab 4-PPN13'!G17</f>
        <v>0</v>
      </c>
      <c r="V17" s="330">
        <f>'Tab 4-PPN14'!G17</f>
        <v>0</v>
      </c>
      <c r="W17" s="330">
        <f>'Tab 4-PPN15'!G17</f>
        <v>0</v>
      </c>
      <c r="X17" s="330">
        <f>'Tab 4-PPN16'!G17</f>
        <v>0</v>
      </c>
      <c r="Y17" s="330">
        <f>'Tab 4-PPN17'!G17</f>
        <v>0</v>
      </c>
      <c r="Z17" s="330">
        <f>'Tab 4-PPN18'!G17</f>
        <v>0</v>
      </c>
      <c r="AA17" s="330">
        <f>'Tab 4-PPN19'!G17</f>
        <v>0</v>
      </c>
      <c r="AB17" s="331">
        <f>'Tab 4-PPN9'!E17</f>
        <v>0</v>
      </c>
      <c r="AH17" s="426"/>
      <c r="AI17" s="426"/>
      <c r="AJ17" s="426"/>
      <c r="AK17" s="426"/>
      <c r="AL17" s="426"/>
      <c r="AM17" s="314"/>
      <c r="AN17" s="314"/>
      <c r="AO17" s="314"/>
      <c r="AP17" s="314"/>
      <c r="AQ17" s="314"/>
    </row>
    <row r="18" spans="2:43" ht="37.5">
      <c r="B18" s="332">
        <v>4</v>
      </c>
      <c r="C18" s="321" t="s">
        <v>81</v>
      </c>
      <c r="D18" s="320">
        <v>613200</v>
      </c>
      <c r="E18" s="330">
        <f>'TAB-3'!E18+'Tab4-PPN1'!E18+'Tab4-PPN2'!E18+'Tab4-PPN3'!E18+'Tab4-PPN4'!E18+'Tab4-PPN5'!E18+'Tab4-PPN6'!E18+'Tab4-PPN7'!E18+'Tab4-PPN8'!E18+'Tab 4-PPN9'!E18</f>
        <v>3700</v>
      </c>
      <c r="F18" s="330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30">
        <f t="shared" si="1"/>
        <v>3700</v>
      </c>
      <c r="H18" s="330">
        <f>'TAB-3'!E18</f>
        <v>3700</v>
      </c>
      <c r="I18" s="330">
        <f>'Tab4-PPN1'!E18</f>
        <v>0</v>
      </c>
      <c r="J18" s="330">
        <f>'Tab4-PPN2'!E18</f>
        <v>0</v>
      </c>
      <c r="K18" s="330">
        <f>'Tab4-PPN3'!E18</f>
        <v>0</v>
      </c>
      <c r="L18" s="330">
        <f>'Tab4-PPN4'!E18</f>
        <v>0</v>
      </c>
      <c r="M18" s="330">
        <f>'Tab4-PPN5'!E18</f>
        <v>0</v>
      </c>
      <c r="N18" s="330">
        <f>'Tab4-PPN6'!E18</f>
        <v>0</v>
      </c>
      <c r="O18" s="330">
        <f>'Tab4-PPN7'!E18</f>
        <v>0</v>
      </c>
      <c r="P18" s="330">
        <f>'Tab4-PPN8'!E18</f>
        <v>0</v>
      </c>
      <c r="Q18" s="330">
        <f>'Tab 4-PPN9'!H18</f>
        <v>0</v>
      </c>
      <c r="R18" s="330">
        <f>'Tab 4-PPN10'!G18</f>
        <v>0</v>
      </c>
      <c r="S18" s="330">
        <f>'Tab 4-PPN11'!G18</f>
        <v>0</v>
      </c>
      <c r="T18" s="330">
        <f>'Tab 4-PPN12'!G18</f>
        <v>0</v>
      </c>
      <c r="U18" s="330">
        <f>'Tab 4-PPN13'!G18</f>
        <v>0</v>
      </c>
      <c r="V18" s="330">
        <f>'Tab 4-PPN14'!G18</f>
        <v>0</v>
      </c>
      <c r="W18" s="330">
        <f>'Tab 4-PPN15'!G18</f>
        <v>0</v>
      </c>
      <c r="X18" s="330">
        <f>'Tab 4-PPN16'!G18</f>
        <v>0</v>
      </c>
      <c r="Y18" s="330">
        <f>'Tab 4-PPN17'!G18</f>
        <v>0</v>
      </c>
      <c r="Z18" s="330">
        <f>'Tab 4-PPN18'!G18</f>
        <v>0</v>
      </c>
      <c r="AA18" s="330">
        <f>'Tab 4-PPN19'!G18</f>
        <v>0</v>
      </c>
      <c r="AB18" s="331">
        <f>'Tab 4-PPN9'!E18</f>
        <v>0</v>
      </c>
      <c r="AH18" s="426"/>
      <c r="AI18" s="426"/>
      <c r="AJ18" s="426"/>
      <c r="AK18" s="426"/>
      <c r="AL18" s="426"/>
      <c r="AM18" s="314"/>
      <c r="AN18" s="314"/>
      <c r="AO18" s="314"/>
      <c r="AP18" s="314"/>
      <c r="AQ18" s="314"/>
    </row>
    <row r="19" spans="2:43" ht="37.5">
      <c r="B19" s="332">
        <v>5</v>
      </c>
      <c r="C19" s="321" t="s">
        <v>16</v>
      </c>
      <c r="D19" s="320">
        <v>613300</v>
      </c>
      <c r="E19" s="330">
        <f>'TAB-3'!E19+'Tab4-PPN1'!E19+'Tab4-PPN2'!E19+'Tab4-PPN3'!E19+'Tab4-PPN4'!E19+'Tab4-PPN5'!E19+'Tab4-PPN6'!E19+'Tab4-PPN7'!E19+'Tab4-PPN8'!E19+'Tab 4-PPN9'!E19</f>
        <v>0</v>
      </c>
      <c r="F19" s="330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30">
        <f t="shared" si="1"/>
        <v>0</v>
      </c>
      <c r="H19" s="330">
        <f>'TAB-3'!E19</f>
        <v>0</v>
      </c>
      <c r="I19" s="330">
        <f>'Tab4-PPN1'!E19</f>
        <v>0</v>
      </c>
      <c r="J19" s="330">
        <f>'Tab4-PPN2'!E19</f>
        <v>0</v>
      </c>
      <c r="K19" s="330">
        <f>'Tab4-PPN3'!E19</f>
        <v>0</v>
      </c>
      <c r="L19" s="330">
        <f>'Tab4-PPN4'!E19</f>
        <v>0</v>
      </c>
      <c r="M19" s="330">
        <f>'Tab4-PPN5'!E19</f>
        <v>0</v>
      </c>
      <c r="N19" s="330">
        <f>'Tab4-PPN6'!E19</f>
        <v>0</v>
      </c>
      <c r="O19" s="330">
        <f>'Tab4-PPN7'!E19</f>
        <v>0</v>
      </c>
      <c r="P19" s="330">
        <f>'Tab4-PPN8'!E19</f>
        <v>0</v>
      </c>
      <c r="Q19" s="330">
        <f>'Tab 4-PPN9'!H19</f>
        <v>0</v>
      </c>
      <c r="R19" s="330">
        <f>'Tab 4-PPN10'!G19</f>
        <v>0</v>
      </c>
      <c r="S19" s="330">
        <f>'Tab 4-PPN11'!G19</f>
        <v>0</v>
      </c>
      <c r="T19" s="330">
        <f>'Tab 4-PPN12'!G19</f>
        <v>0</v>
      </c>
      <c r="U19" s="330">
        <f>'Tab 4-PPN13'!G19</f>
        <v>0</v>
      </c>
      <c r="V19" s="330">
        <f>'Tab 4-PPN14'!G19</f>
        <v>0</v>
      </c>
      <c r="W19" s="330">
        <f>'Tab 4-PPN15'!G19</f>
        <v>0</v>
      </c>
      <c r="X19" s="330">
        <f>'Tab 4-PPN16'!G19</f>
        <v>0</v>
      </c>
      <c r="Y19" s="330">
        <f>'Tab 4-PPN17'!G19</f>
        <v>0</v>
      </c>
      <c r="Z19" s="330">
        <f>'Tab 4-PPN18'!G19</f>
        <v>0</v>
      </c>
      <c r="AA19" s="330">
        <f>'Tab 4-PPN19'!G19</f>
        <v>0</v>
      </c>
      <c r="AB19" s="331">
        <f>'Tab 4-PPN9'!E19</f>
        <v>0</v>
      </c>
      <c r="AH19" s="426"/>
      <c r="AI19" s="426"/>
      <c r="AJ19" s="426"/>
      <c r="AK19" s="426"/>
      <c r="AL19" s="426"/>
      <c r="AM19" s="314"/>
      <c r="AN19" s="314"/>
      <c r="AO19" s="314"/>
      <c r="AP19" s="314"/>
      <c r="AQ19" s="314"/>
    </row>
    <row r="20" spans="2:43" ht="18.75">
      <c r="B20" s="332">
        <v>6</v>
      </c>
      <c r="C20" s="319" t="s">
        <v>40</v>
      </c>
      <c r="D20" s="320">
        <v>613400</v>
      </c>
      <c r="E20" s="330">
        <f>'TAB-3'!E20+'Tab4-PPN1'!E20+'Tab4-PPN2'!E20+'Tab4-PPN3'!E20+'Tab4-PPN4'!E20+'Tab4-PPN5'!E20+'Tab4-PPN6'!E20+'Tab4-PPN7'!E20+'Tab4-PPN8'!E20+'Tab 4-PPN9'!E20</f>
        <v>700</v>
      </c>
      <c r="F20" s="330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30">
        <f t="shared" si="1"/>
        <v>700</v>
      </c>
      <c r="H20" s="330">
        <f>'TAB-3'!E20</f>
        <v>700</v>
      </c>
      <c r="I20" s="330">
        <f>'Tab4-PPN1'!E20</f>
        <v>0</v>
      </c>
      <c r="J20" s="330">
        <f>'Tab4-PPN2'!E20</f>
        <v>0</v>
      </c>
      <c r="K20" s="330">
        <f>'Tab4-PPN3'!E20</f>
        <v>0</v>
      </c>
      <c r="L20" s="330">
        <f>'Tab4-PPN4'!E20</f>
        <v>0</v>
      </c>
      <c r="M20" s="330">
        <f>'Tab4-PPN5'!E20</f>
        <v>0</v>
      </c>
      <c r="N20" s="330">
        <f>'Tab4-PPN6'!E20</f>
        <v>0</v>
      </c>
      <c r="O20" s="330">
        <f>'Tab4-PPN7'!E20</f>
        <v>0</v>
      </c>
      <c r="P20" s="330">
        <f>'Tab4-PPN8'!E20</f>
        <v>0</v>
      </c>
      <c r="Q20" s="330">
        <f>'Tab 4-PPN9'!H20</f>
        <v>0</v>
      </c>
      <c r="R20" s="330">
        <f>'Tab 4-PPN10'!G20</f>
        <v>0</v>
      </c>
      <c r="S20" s="330">
        <f>'Tab 4-PPN11'!G20</f>
        <v>0</v>
      </c>
      <c r="T20" s="330">
        <f>'Tab 4-PPN12'!G20</f>
        <v>0</v>
      </c>
      <c r="U20" s="330">
        <f>'Tab 4-PPN13'!G20</f>
        <v>0</v>
      </c>
      <c r="V20" s="330">
        <f>'Tab 4-PPN14'!G20</f>
        <v>0</v>
      </c>
      <c r="W20" s="330">
        <f>'Tab 4-PPN15'!G20</f>
        <v>0</v>
      </c>
      <c r="X20" s="330">
        <f>'Tab 4-PPN16'!G20</f>
        <v>0</v>
      </c>
      <c r="Y20" s="330">
        <f>'Tab 4-PPN17'!G20</f>
        <v>0</v>
      </c>
      <c r="Z20" s="330">
        <f>'Tab 4-PPN18'!G20</f>
        <v>0</v>
      </c>
      <c r="AA20" s="330">
        <f>'Tab 4-PPN19'!G20</f>
        <v>0</v>
      </c>
      <c r="AB20" s="331">
        <f>'Tab 4-PPN9'!E20</f>
        <v>0</v>
      </c>
      <c r="AH20" s="426"/>
      <c r="AI20" s="426"/>
      <c r="AJ20" s="426"/>
      <c r="AK20" s="426"/>
      <c r="AL20" s="426"/>
      <c r="AM20" s="314"/>
      <c r="AN20" s="314"/>
      <c r="AO20" s="314"/>
      <c r="AP20" s="314"/>
      <c r="AQ20" s="314"/>
    </row>
    <row r="21" spans="2:43" ht="37.5">
      <c r="B21" s="332">
        <v>7</v>
      </c>
      <c r="C21" s="321" t="s">
        <v>41</v>
      </c>
      <c r="D21" s="320">
        <v>613500</v>
      </c>
      <c r="E21" s="330">
        <f>'TAB-3'!E21+'Tab4-PPN1'!E21+'Tab4-PPN2'!E21+'Tab4-PPN3'!E21+'Tab4-PPN4'!E21+'Tab4-PPN5'!E21+'Tab4-PPN6'!E21+'Tab4-PPN7'!E21+'Tab4-PPN8'!E21+'Tab 4-PPN9'!E21</f>
        <v>4100</v>
      </c>
      <c r="F21" s="330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30">
        <f t="shared" si="1"/>
        <v>4100</v>
      </c>
      <c r="H21" s="330">
        <f>'TAB-3'!E21</f>
        <v>4100</v>
      </c>
      <c r="I21" s="330">
        <f>'Tab4-PPN1'!E21</f>
        <v>0</v>
      </c>
      <c r="J21" s="330">
        <f>'Tab4-PPN2'!E21</f>
        <v>0</v>
      </c>
      <c r="K21" s="330">
        <f>'Tab4-PPN3'!E21</f>
        <v>0</v>
      </c>
      <c r="L21" s="330">
        <f>'Tab4-PPN4'!E21</f>
        <v>0</v>
      </c>
      <c r="M21" s="330">
        <f>'Tab4-PPN5'!E21</f>
        <v>0</v>
      </c>
      <c r="N21" s="330">
        <f>'Tab4-PPN6'!E21</f>
        <v>0</v>
      </c>
      <c r="O21" s="330">
        <f>'Tab4-PPN7'!E21</f>
        <v>0</v>
      </c>
      <c r="P21" s="330">
        <f>'Tab4-PPN8'!E21</f>
        <v>0</v>
      </c>
      <c r="Q21" s="330">
        <f>'Tab 4-PPN9'!H21</f>
        <v>0</v>
      </c>
      <c r="R21" s="330">
        <f>'Tab 4-PPN10'!G21</f>
        <v>0</v>
      </c>
      <c r="S21" s="330">
        <f>'Tab 4-PPN11'!G21</f>
        <v>0</v>
      </c>
      <c r="T21" s="330">
        <f>'Tab 4-PPN12'!G21</f>
        <v>0</v>
      </c>
      <c r="U21" s="330">
        <f>'Tab 4-PPN13'!G21</f>
        <v>0</v>
      </c>
      <c r="V21" s="330">
        <f>'Tab 4-PPN14'!G21</f>
        <v>0</v>
      </c>
      <c r="W21" s="330">
        <f>'Tab 4-PPN15'!G21</f>
        <v>0</v>
      </c>
      <c r="X21" s="330">
        <f>'Tab 4-PPN16'!G21</f>
        <v>0</v>
      </c>
      <c r="Y21" s="330">
        <f>'Tab 4-PPN17'!G21</f>
        <v>0</v>
      </c>
      <c r="Z21" s="330">
        <f>'Tab 4-PPN18'!G21</f>
        <v>0</v>
      </c>
      <c r="AA21" s="330">
        <f>'Tab 4-PPN19'!G21</f>
        <v>0</v>
      </c>
      <c r="AB21" s="331">
        <f>'Tab 4-PPN9'!E21</f>
        <v>0</v>
      </c>
      <c r="AH21" s="426"/>
      <c r="AI21" s="426"/>
      <c r="AJ21" s="426"/>
      <c r="AK21" s="426"/>
      <c r="AL21" s="426"/>
      <c r="AM21" s="314"/>
      <c r="AN21" s="314"/>
      <c r="AO21" s="314"/>
      <c r="AP21" s="314"/>
      <c r="AQ21" s="314"/>
    </row>
    <row r="22" spans="2:43" ht="18.75">
      <c r="B22" s="332">
        <v>8</v>
      </c>
      <c r="C22" s="319" t="s">
        <v>101</v>
      </c>
      <c r="D22" s="320">
        <v>613600</v>
      </c>
      <c r="E22" s="330">
        <f>'TAB-3'!E22+'Tab4-PPN1'!E22+'Tab4-PPN2'!E22+'Tab4-PPN3'!E22+'Tab4-PPN4'!E22+'Tab4-PPN5'!E22+'Tab4-PPN6'!E22+'Tab4-PPN7'!E22+'Tab4-PPN8'!E22+'Tab 4-PPN9'!E22</f>
        <v>0</v>
      </c>
      <c r="F22" s="330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30">
        <f t="shared" si="1"/>
        <v>0</v>
      </c>
      <c r="H22" s="330">
        <f>'TAB-3'!E22</f>
        <v>0</v>
      </c>
      <c r="I22" s="330">
        <f>'Tab4-PPN1'!E22</f>
        <v>0</v>
      </c>
      <c r="J22" s="330">
        <f>'Tab4-PPN2'!E22</f>
        <v>0</v>
      </c>
      <c r="K22" s="330">
        <f>'Tab4-PPN3'!E22</f>
        <v>0</v>
      </c>
      <c r="L22" s="330">
        <f>'Tab4-PPN4'!E22</f>
        <v>0</v>
      </c>
      <c r="M22" s="330">
        <f>'Tab4-PPN5'!E22</f>
        <v>0</v>
      </c>
      <c r="N22" s="330">
        <f>'Tab4-PPN6'!E22</f>
        <v>0</v>
      </c>
      <c r="O22" s="330">
        <f>'Tab4-PPN7'!E22</f>
        <v>0</v>
      </c>
      <c r="P22" s="330">
        <f>'Tab4-PPN8'!E22</f>
        <v>0</v>
      </c>
      <c r="Q22" s="330">
        <f>'Tab 4-PPN9'!H22</f>
        <v>0</v>
      </c>
      <c r="R22" s="330">
        <f>'Tab 4-PPN10'!G22</f>
        <v>0</v>
      </c>
      <c r="S22" s="330">
        <f>'Tab 4-PPN11'!G22</f>
        <v>0</v>
      </c>
      <c r="T22" s="330">
        <f>'Tab 4-PPN12'!G22</f>
        <v>0</v>
      </c>
      <c r="U22" s="330">
        <f>'Tab 4-PPN13'!G22</f>
        <v>0</v>
      </c>
      <c r="V22" s="330">
        <f>'Tab 4-PPN14'!G22</f>
        <v>0</v>
      </c>
      <c r="W22" s="330">
        <f>'Tab 4-PPN15'!G22</f>
        <v>0</v>
      </c>
      <c r="X22" s="330">
        <f>'Tab 4-PPN16'!G22</f>
        <v>0</v>
      </c>
      <c r="Y22" s="330">
        <f>'Tab 4-PPN17'!G22</f>
        <v>0</v>
      </c>
      <c r="Z22" s="330">
        <f>'Tab 4-PPN18'!G22</f>
        <v>0</v>
      </c>
      <c r="AA22" s="330">
        <f>'Tab 4-PPN19'!G22</f>
        <v>0</v>
      </c>
      <c r="AB22" s="331">
        <f>'Tab 4-PPN9'!E22</f>
        <v>0</v>
      </c>
      <c r="AH22" s="426"/>
      <c r="AI22" s="426"/>
      <c r="AJ22" s="426"/>
      <c r="AK22" s="426"/>
      <c r="AL22" s="426"/>
      <c r="AM22" s="314"/>
      <c r="AN22" s="314"/>
      <c r="AO22" s="314"/>
      <c r="AP22" s="314"/>
      <c r="AQ22" s="314"/>
    </row>
    <row r="23" spans="2:43" ht="18.75">
      <c r="B23" s="332">
        <v>9</v>
      </c>
      <c r="C23" s="319" t="s">
        <v>18</v>
      </c>
      <c r="D23" s="320">
        <v>613700</v>
      </c>
      <c r="E23" s="330">
        <f>'TAB-3'!E23+'Tab4-PPN1'!E23+'Tab4-PPN2'!E23+'Tab4-PPN3'!E23+'Tab4-PPN4'!E23+'Tab4-PPN5'!E23+'Tab4-PPN6'!E23+'Tab4-PPN7'!E23+'Tab4-PPN8'!E23+'Tab 4-PPN9'!E23</f>
        <v>2000</v>
      </c>
      <c r="F23" s="330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30">
        <f t="shared" si="1"/>
        <v>2000</v>
      </c>
      <c r="H23" s="330">
        <f>'TAB-3'!E23</f>
        <v>2000</v>
      </c>
      <c r="I23" s="330">
        <f>'Tab4-PPN1'!E23</f>
        <v>0</v>
      </c>
      <c r="J23" s="330">
        <f>'Tab4-PPN2'!E23</f>
        <v>0</v>
      </c>
      <c r="K23" s="330">
        <f>'Tab4-PPN3'!E23</f>
        <v>0</v>
      </c>
      <c r="L23" s="330">
        <f>'Tab4-PPN4'!E23</f>
        <v>0</v>
      </c>
      <c r="M23" s="330">
        <f>'Tab4-PPN5'!E23</f>
        <v>0</v>
      </c>
      <c r="N23" s="330">
        <f>'Tab4-PPN6'!E23</f>
        <v>0</v>
      </c>
      <c r="O23" s="330">
        <f>'Tab4-PPN7'!E23</f>
        <v>0</v>
      </c>
      <c r="P23" s="330">
        <f>'Tab4-PPN8'!E23</f>
        <v>0</v>
      </c>
      <c r="Q23" s="330">
        <f>'Tab 4-PPN9'!H23</f>
        <v>0</v>
      </c>
      <c r="R23" s="330">
        <f>'Tab 4-PPN10'!G23</f>
        <v>0</v>
      </c>
      <c r="S23" s="330">
        <f>'Tab 4-PPN11'!G23</f>
        <v>0</v>
      </c>
      <c r="T23" s="330">
        <f>'Tab 4-PPN12'!G23</f>
        <v>0</v>
      </c>
      <c r="U23" s="330">
        <f>'Tab 4-PPN13'!G23</f>
        <v>0</v>
      </c>
      <c r="V23" s="330">
        <f>'Tab 4-PPN14'!G23</f>
        <v>0</v>
      </c>
      <c r="W23" s="330">
        <f>'Tab 4-PPN15'!G23</f>
        <v>0</v>
      </c>
      <c r="X23" s="330">
        <f>'Tab 4-PPN16'!G23</f>
        <v>0</v>
      </c>
      <c r="Y23" s="330">
        <f>'Tab 4-PPN17'!G23</f>
        <v>0</v>
      </c>
      <c r="Z23" s="330">
        <f>'Tab 4-PPN18'!G23</f>
        <v>0</v>
      </c>
      <c r="AA23" s="330">
        <f>'Tab 4-PPN19'!G23</f>
        <v>0</v>
      </c>
      <c r="AB23" s="331">
        <f>'Tab 4-PPN9'!E23</f>
        <v>0</v>
      </c>
      <c r="AH23" s="426"/>
      <c r="AI23" s="426"/>
      <c r="AJ23" s="426"/>
      <c r="AK23" s="426"/>
      <c r="AL23" s="426"/>
      <c r="AM23" s="314"/>
      <c r="AN23" s="314"/>
      <c r="AO23" s="314"/>
      <c r="AP23" s="314"/>
      <c r="AQ23" s="314"/>
    </row>
    <row r="24" spans="2:43" ht="56.25">
      <c r="B24" s="332">
        <v>10</v>
      </c>
      <c r="C24" s="321" t="s">
        <v>83</v>
      </c>
      <c r="D24" s="320">
        <v>613800</v>
      </c>
      <c r="E24" s="330">
        <f>'TAB-3'!E24+'Tab4-PPN1'!E24+'Tab4-PPN2'!E24+'Tab4-PPN3'!E24+'Tab4-PPN4'!E24+'Tab4-PPN5'!E24+'Tab4-PPN6'!E24+'Tab4-PPN7'!E24+'Tab4-PPN8'!E24+'Tab 4-PPN9'!E24</f>
        <v>100</v>
      </c>
      <c r="F24" s="330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30">
        <f t="shared" si="1"/>
        <v>100</v>
      </c>
      <c r="H24" s="330">
        <f>'TAB-3'!E24</f>
        <v>100</v>
      </c>
      <c r="I24" s="330">
        <f>'Tab4-PPN1'!E24</f>
        <v>0</v>
      </c>
      <c r="J24" s="330">
        <f>'Tab4-PPN2'!E24</f>
        <v>0</v>
      </c>
      <c r="K24" s="330">
        <f>'Tab4-PPN3'!E24</f>
        <v>0</v>
      </c>
      <c r="L24" s="330">
        <f>'Tab4-PPN4'!E24</f>
        <v>0</v>
      </c>
      <c r="M24" s="330">
        <f>'Tab4-PPN5'!E24</f>
        <v>0</v>
      </c>
      <c r="N24" s="330">
        <f>'Tab4-PPN6'!E24</f>
        <v>0</v>
      </c>
      <c r="O24" s="330">
        <f>'Tab4-PPN7'!E24</f>
        <v>0</v>
      </c>
      <c r="P24" s="330">
        <f>'Tab4-PPN8'!E24</f>
        <v>0</v>
      </c>
      <c r="Q24" s="330">
        <f>'Tab 4-PPN9'!H24</f>
        <v>0</v>
      </c>
      <c r="R24" s="330">
        <f>'Tab 4-PPN10'!G24</f>
        <v>0</v>
      </c>
      <c r="S24" s="330">
        <f>'Tab 4-PPN11'!G24</f>
        <v>0</v>
      </c>
      <c r="T24" s="330">
        <f>'Tab 4-PPN12'!G24</f>
        <v>0</v>
      </c>
      <c r="U24" s="330">
        <f>'Tab 4-PPN13'!G24</f>
        <v>0</v>
      </c>
      <c r="V24" s="330">
        <f>'Tab 4-PPN14'!G24</f>
        <v>0</v>
      </c>
      <c r="W24" s="330">
        <f>'Tab 4-PPN15'!G24</f>
        <v>0</v>
      </c>
      <c r="X24" s="330">
        <f>'Tab 4-PPN16'!G24</f>
        <v>0</v>
      </c>
      <c r="Y24" s="330">
        <f>'Tab 4-PPN17'!G24</f>
        <v>0</v>
      </c>
      <c r="Z24" s="330">
        <f>'Tab 4-PPN18'!G24</f>
        <v>0</v>
      </c>
      <c r="AA24" s="330">
        <f>'Tab 4-PPN19'!G24</f>
        <v>0</v>
      </c>
      <c r="AB24" s="331">
        <f>'Tab 4-PPN9'!E24</f>
        <v>0</v>
      </c>
      <c r="AH24" s="426"/>
      <c r="AI24" s="426"/>
      <c r="AJ24" s="426"/>
      <c r="AK24" s="426"/>
      <c r="AL24" s="426"/>
      <c r="AM24" s="314"/>
      <c r="AN24" s="314"/>
      <c r="AO24" s="314"/>
      <c r="AP24" s="314"/>
      <c r="AQ24" s="314"/>
    </row>
    <row r="25" spans="2:43" ht="37.5">
      <c r="B25" s="332">
        <v>11</v>
      </c>
      <c r="C25" s="321" t="s">
        <v>20</v>
      </c>
      <c r="D25" s="320">
        <v>613900</v>
      </c>
      <c r="E25" s="330">
        <f>'TAB-3'!E25+'Tab4-PPN1'!E25+'Tab4-PPN2'!E25+'Tab4-PPN3'!E25+'Tab4-PPN4'!E25+'Tab4-PPN5'!E25+'Tab4-PPN6'!E25+'Tab4-PPN7'!E25+'Tab4-PPN8'!E25+'Tab 4-PPN9'!E25</f>
        <v>5400</v>
      </c>
      <c r="F25" s="330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30">
        <f t="shared" si="1"/>
        <v>5400</v>
      </c>
      <c r="H25" s="330">
        <f>'TAB-3'!E25</f>
        <v>5400</v>
      </c>
      <c r="I25" s="330">
        <f>'Tab4-PPN1'!E25</f>
        <v>0</v>
      </c>
      <c r="J25" s="330">
        <f>'Tab4-PPN2'!E25</f>
        <v>0</v>
      </c>
      <c r="K25" s="330">
        <f>'Tab4-PPN3'!E25</f>
        <v>0</v>
      </c>
      <c r="L25" s="330">
        <f>'Tab4-PPN4'!E25</f>
        <v>0</v>
      </c>
      <c r="M25" s="330">
        <f>'Tab4-PPN5'!E25</f>
        <v>0</v>
      </c>
      <c r="N25" s="330">
        <f>'Tab4-PPN6'!E25</f>
        <v>0</v>
      </c>
      <c r="O25" s="330">
        <f>'Tab4-PPN7'!E25</f>
        <v>0</v>
      </c>
      <c r="P25" s="330">
        <f>'Tab4-PPN8'!E25</f>
        <v>0</v>
      </c>
      <c r="Q25" s="330">
        <f>'Tab 4-PPN9'!H25</f>
        <v>0</v>
      </c>
      <c r="R25" s="330">
        <f>'Tab 4-PPN10'!G25</f>
        <v>0</v>
      </c>
      <c r="S25" s="330">
        <f>'Tab 4-PPN11'!G25</f>
        <v>0</v>
      </c>
      <c r="T25" s="330">
        <f>'Tab 4-PPN12'!G25</f>
        <v>0</v>
      </c>
      <c r="U25" s="330">
        <f>'Tab 4-PPN13'!G25</f>
        <v>0</v>
      </c>
      <c r="V25" s="330">
        <f>'Tab 4-PPN14'!G25</f>
        <v>0</v>
      </c>
      <c r="W25" s="330">
        <f>'Tab 4-PPN15'!G25</f>
        <v>0</v>
      </c>
      <c r="X25" s="330">
        <f>'Tab 4-PPN16'!G25</f>
        <v>0</v>
      </c>
      <c r="Y25" s="330">
        <f>'Tab 4-PPN17'!G25</f>
        <v>0</v>
      </c>
      <c r="Z25" s="330">
        <f>'Tab 4-PPN18'!G25</f>
        <v>0</v>
      </c>
      <c r="AA25" s="330">
        <f>'Tab 4-PPN19'!G25</f>
        <v>0</v>
      </c>
      <c r="AB25" s="331">
        <f>'Tab 4-PPN9'!E25</f>
        <v>0</v>
      </c>
      <c r="AH25" s="426"/>
      <c r="AI25" s="426"/>
      <c r="AJ25" s="426"/>
      <c r="AK25" s="426"/>
      <c r="AL25" s="426"/>
      <c r="AM25" s="314"/>
      <c r="AN25" s="314"/>
      <c r="AO25" s="314"/>
      <c r="AP25" s="314"/>
      <c r="AQ25" s="314"/>
    </row>
    <row r="26" spans="2:43" s="137" customFormat="1" ht="65.25" customHeight="1" thickBot="1">
      <c r="B26" s="333" t="s">
        <v>21</v>
      </c>
      <c r="C26" s="322" t="s">
        <v>103</v>
      </c>
      <c r="D26" s="334">
        <v>614000</v>
      </c>
      <c r="E26" s="335">
        <f aca="true" t="shared" si="2" ref="E26:AB26">E27+E30+E33+E45+E48+E50</f>
        <v>0</v>
      </c>
      <c r="F26" s="335">
        <f t="shared" si="2"/>
        <v>0</v>
      </c>
      <c r="G26" s="335">
        <f t="shared" si="2"/>
        <v>0</v>
      </c>
      <c r="H26" s="335">
        <f t="shared" si="2"/>
        <v>0</v>
      </c>
      <c r="I26" s="335">
        <f t="shared" si="2"/>
        <v>0</v>
      </c>
      <c r="J26" s="335">
        <f t="shared" si="2"/>
        <v>0</v>
      </c>
      <c r="K26" s="335">
        <f t="shared" si="2"/>
        <v>0</v>
      </c>
      <c r="L26" s="335">
        <f t="shared" si="2"/>
        <v>0</v>
      </c>
      <c r="M26" s="335">
        <f t="shared" si="2"/>
        <v>0</v>
      </c>
      <c r="N26" s="335">
        <f t="shared" si="2"/>
        <v>0</v>
      </c>
      <c r="O26" s="335">
        <f t="shared" si="2"/>
        <v>0</v>
      </c>
      <c r="P26" s="335">
        <f t="shared" si="2"/>
        <v>0</v>
      </c>
      <c r="Q26" s="335">
        <f t="shared" si="2"/>
        <v>0</v>
      </c>
      <c r="R26" s="335">
        <f t="shared" si="2"/>
        <v>0</v>
      </c>
      <c r="S26" s="335">
        <f t="shared" si="2"/>
        <v>0</v>
      </c>
      <c r="T26" s="335">
        <f t="shared" si="2"/>
        <v>0</v>
      </c>
      <c r="U26" s="335">
        <f t="shared" si="2"/>
        <v>0</v>
      </c>
      <c r="V26" s="335">
        <f t="shared" si="2"/>
        <v>0</v>
      </c>
      <c r="W26" s="335">
        <f t="shared" si="2"/>
        <v>0</v>
      </c>
      <c r="X26" s="335">
        <f t="shared" si="2"/>
        <v>0</v>
      </c>
      <c r="Y26" s="335">
        <f t="shared" si="2"/>
        <v>0</v>
      </c>
      <c r="Z26" s="335">
        <f t="shared" si="2"/>
        <v>0</v>
      </c>
      <c r="AA26" s="335">
        <f t="shared" si="2"/>
        <v>0</v>
      </c>
      <c r="AB26" s="348">
        <f t="shared" si="2"/>
        <v>0</v>
      </c>
      <c r="AC26" s="142"/>
      <c r="AD26" s="142"/>
      <c r="AH26" s="426"/>
      <c r="AI26" s="426"/>
      <c r="AJ26" s="426"/>
      <c r="AK26" s="426"/>
      <c r="AL26" s="426"/>
      <c r="AM26" s="314"/>
      <c r="AN26" s="314"/>
      <c r="AO26" s="314"/>
      <c r="AP26" s="314"/>
      <c r="AQ26" s="314"/>
    </row>
    <row r="27" spans="2:43" ht="18.75">
      <c r="B27" s="336">
        <v>1</v>
      </c>
      <c r="C27" s="337" t="s">
        <v>85</v>
      </c>
      <c r="D27" s="338">
        <v>614100</v>
      </c>
      <c r="E27" s="330">
        <f>'TAB-3'!E27+'Tab4-PPN1'!E27+'Tab4-PPN2'!E27+'Tab4-PPN3'!E27+'Tab4-PPN4'!E27+'Tab4-PPN5'!E27+'Tab4-PPN6'!E27+'Tab4-PPN7'!E27+'Tab4-PPN8'!E27+'Tab 4-PPN9'!E27</f>
        <v>0</v>
      </c>
      <c r="F27" s="339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39">
        <f aca="true" t="shared" si="3" ref="G27:G51">SUM(H27:AB27)</f>
        <v>0</v>
      </c>
      <c r="H27" s="330">
        <f>'TAB-3'!E27</f>
        <v>0</v>
      </c>
      <c r="I27" s="330">
        <f>'Tab4-PPN1'!E27</f>
        <v>0</v>
      </c>
      <c r="J27" s="330">
        <f>'Tab4-PPN2'!E27</f>
        <v>0</v>
      </c>
      <c r="K27" s="330">
        <f>'Tab4-PPN3'!E27</f>
        <v>0</v>
      </c>
      <c r="L27" s="330">
        <f>'Tab4-PPN4'!E27</f>
        <v>0</v>
      </c>
      <c r="M27" s="330">
        <f>'Tab4-PPN5'!E27</f>
        <v>0</v>
      </c>
      <c r="N27" s="330">
        <f>'Tab4-PPN6'!E27</f>
        <v>0</v>
      </c>
      <c r="O27" s="330">
        <f>'Tab4-PPN7'!E27</f>
        <v>0</v>
      </c>
      <c r="P27" s="330">
        <f>'Tab4-PPN8'!E27</f>
        <v>0</v>
      </c>
      <c r="Q27" s="330">
        <f>'Tab 4-PPN9'!H27</f>
        <v>0</v>
      </c>
      <c r="R27" s="330">
        <f>'Tab 4-PPN10'!G27</f>
        <v>0</v>
      </c>
      <c r="S27" s="330">
        <f>'Tab 4-PPN11'!G27</f>
        <v>0</v>
      </c>
      <c r="T27" s="330">
        <f>'Tab 4-PPN12'!G27</f>
        <v>0</v>
      </c>
      <c r="U27" s="330">
        <f>'Tab 4-PPN13'!G27</f>
        <v>0</v>
      </c>
      <c r="V27" s="330">
        <f>'Tab 4-PPN14'!G27</f>
        <v>0</v>
      </c>
      <c r="W27" s="330">
        <f>'Tab 4-PPN15'!G27</f>
        <v>0</v>
      </c>
      <c r="X27" s="330">
        <f>'Tab 4-PPN16'!G27</f>
        <v>0</v>
      </c>
      <c r="Y27" s="330">
        <f>'Tab 4-PPN17'!G27</f>
        <v>0</v>
      </c>
      <c r="Z27" s="330">
        <f>'Tab 4-PPN18'!G27</f>
        <v>0</v>
      </c>
      <c r="AA27" s="330">
        <f>'Tab 4-PPN19'!G27</f>
        <v>0</v>
      </c>
      <c r="AB27" s="331">
        <f>'Tab 4-PPN9'!E27</f>
        <v>0</v>
      </c>
      <c r="AH27" s="426"/>
      <c r="AI27" s="426"/>
      <c r="AJ27" s="426"/>
      <c r="AK27" s="426"/>
      <c r="AL27" s="426"/>
      <c r="AM27" s="314"/>
      <c r="AN27" s="314"/>
      <c r="AO27" s="314"/>
      <c r="AP27" s="314"/>
      <c r="AQ27" s="314"/>
    </row>
    <row r="28" spans="2:43" ht="18.75">
      <c r="B28" s="340"/>
      <c r="C28" s="324"/>
      <c r="D28" s="341"/>
      <c r="E28" s="330">
        <f>'TAB-3'!E28+'Tab4-PPN1'!E28+'Tab4-PPN2'!E28+'Tab4-PPN3'!E28+'Tab4-PPN4'!E28+'Tab4-PPN5'!E28+'Tab4-PPN6'!E28+'Tab4-PPN7'!E28+'Tab4-PPN8'!E28+'Tab 4-PPN9'!E28</f>
        <v>0</v>
      </c>
      <c r="F28" s="330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39">
        <f t="shared" si="3"/>
        <v>0</v>
      </c>
      <c r="H28" s="330">
        <f>'TAB-3'!E28</f>
        <v>0</v>
      </c>
      <c r="I28" s="330">
        <f>'Tab4-PPN1'!E28</f>
        <v>0</v>
      </c>
      <c r="J28" s="330">
        <f>'Tab4-PPN2'!E28</f>
        <v>0</v>
      </c>
      <c r="K28" s="330">
        <f>'Tab4-PPN3'!E28</f>
        <v>0</v>
      </c>
      <c r="L28" s="330">
        <f>'Tab4-PPN4'!E28</f>
        <v>0</v>
      </c>
      <c r="M28" s="330">
        <f>'Tab4-PPN5'!E28</f>
        <v>0</v>
      </c>
      <c r="N28" s="330">
        <f>'Tab4-PPN6'!E28</f>
        <v>0</v>
      </c>
      <c r="O28" s="330">
        <f>'Tab4-PPN7'!E28</f>
        <v>0</v>
      </c>
      <c r="P28" s="330">
        <f>'Tab4-PPN8'!E28</f>
        <v>0</v>
      </c>
      <c r="Q28" s="330">
        <f>'Tab 4-PPN9'!H28</f>
        <v>0</v>
      </c>
      <c r="R28" s="330">
        <f>'Tab 4-PPN10'!G28</f>
        <v>0</v>
      </c>
      <c r="S28" s="330">
        <f>'Tab 4-PPN11'!G28</f>
        <v>0</v>
      </c>
      <c r="T28" s="330">
        <f>'Tab 4-PPN12'!G28</f>
        <v>0</v>
      </c>
      <c r="U28" s="330">
        <f>'Tab 4-PPN13'!G28</f>
        <v>0</v>
      </c>
      <c r="V28" s="330">
        <f>'Tab 4-PPN14'!G28</f>
        <v>0</v>
      </c>
      <c r="W28" s="330">
        <f>'Tab 4-PPN15'!G28</f>
        <v>0</v>
      </c>
      <c r="X28" s="330">
        <f>'Tab 4-PPN16'!G28</f>
        <v>0</v>
      </c>
      <c r="Y28" s="330">
        <f>'Tab 4-PPN17'!G28</f>
        <v>0</v>
      </c>
      <c r="Z28" s="330">
        <f>'Tab 4-PPN18'!G28</f>
        <v>0</v>
      </c>
      <c r="AA28" s="330">
        <f>'Tab 4-PPN19'!G28</f>
        <v>0</v>
      </c>
      <c r="AB28" s="331">
        <f>'Tab 4-PPN9'!E28</f>
        <v>0</v>
      </c>
      <c r="AH28" s="426"/>
      <c r="AI28" s="426"/>
      <c r="AJ28" s="426"/>
      <c r="AK28" s="426"/>
      <c r="AL28" s="426"/>
      <c r="AM28" s="314"/>
      <c r="AN28" s="314"/>
      <c r="AO28" s="314"/>
      <c r="AP28" s="314"/>
      <c r="AQ28" s="314"/>
    </row>
    <row r="29" spans="2:43" ht="18.75">
      <c r="B29" s="340"/>
      <c r="C29" s="324"/>
      <c r="D29" s="341"/>
      <c r="E29" s="330">
        <f>'TAB-3'!E29+'Tab4-PPN1'!E29+'Tab4-PPN2'!E29+'Tab4-PPN3'!E29+'Tab4-PPN4'!E29+'Tab4-PPN5'!E29+'Tab4-PPN6'!E29+'Tab4-PPN7'!E29+'Tab4-PPN8'!E29+'Tab 4-PPN9'!E29</f>
        <v>0</v>
      </c>
      <c r="F29" s="330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39">
        <f t="shared" si="3"/>
        <v>0</v>
      </c>
      <c r="H29" s="330">
        <f>'TAB-3'!E29</f>
        <v>0</v>
      </c>
      <c r="I29" s="330">
        <f>'Tab4-PPN1'!E29</f>
        <v>0</v>
      </c>
      <c r="J29" s="330">
        <f>'Tab4-PPN2'!E29</f>
        <v>0</v>
      </c>
      <c r="K29" s="330">
        <f>'Tab4-PPN3'!E29</f>
        <v>0</v>
      </c>
      <c r="L29" s="330">
        <f>'Tab4-PPN4'!E29</f>
        <v>0</v>
      </c>
      <c r="M29" s="330">
        <f>'Tab4-PPN5'!E29</f>
        <v>0</v>
      </c>
      <c r="N29" s="330">
        <f>'Tab4-PPN6'!E29</f>
        <v>0</v>
      </c>
      <c r="O29" s="330">
        <f>'Tab4-PPN7'!E29</f>
        <v>0</v>
      </c>
      <c r="P29" s="330">
        <f>'Tab4-PPN8'!E29</f>
        <v>0</v>
      </c>
      <c r="Q29" s="330">
        <f>'Tab 4-PPN9'!H29</f>
        <v>0</v>
      </c>
      <c r="R29" s="330">
        <f>'Tab 4-PPN10'!G29</f>
        <v>0</v>
      </c>
      <c r="S29" s="330">
        <f>'Tab 4-PPN11'!G29</f>
        <v>0</v>
      </c>
      <c r="T29" s="330">
        <f>'Tab 4-PPN12'!G29</f>
        <v>0</v>
      </c>
      <c r="U29" s="330">
        <f>'Tab 4-PPN13'!G29</f>
        <v>0</v>
      </c>
      <c r="V29" s="330">
        <f>'Tab 4-PPN14'!G29</f>
        <v>0</v>
      </c>
      <c r="W29" s="330">
        <f>'Tab 4-PPN15'!G29</f>
        <v>0</v>
      </c>
      <c r="X29" s="330">
        <f>'Tab 4-PPN16'!G29</f>
        <v>0</v>
      </c>
      <c r="Y29" s="330">
        <f>'Tab 4-PPN17'!G29</f>
        <v>0</v>
      </c>
      <c r="Z29" s="330">
        <f>'Tab 4-PPN18'!G29</f>
        <v>0</v>
      </c>
      <c r="AA29" s="330">
        <f>'Tab 4-PPN19'!G29</f>
        <v>0</v>
      </c>
      <c r="AB29" s="331">
        <f>'Tab 4-PPN9'!E29</f>
        <v>0</v>
      </c>
      <c r="AH29" s="426"/>
      <c r="AI29" s="426"/>
      <c r="AJ29" s="426"/>
      <c r="AK29" s="426"/>
      <c r="AL29" s="426"/>
      <c r="AM29" s="314"/>
      <c r="AN29" s="314"/>
      <c r="AO29" s="314"/>
      <c r="AP29" s="314"/>
      <c r="AQ29" s="314"/>
    </row>
    <row r="30" spans="2:43" ht="18.75">
      <c r="B30" s="340">
        <v>2</v>
      </c>
      <c r="C30" s="324" t="s">
        <v>86</v>
      </c>
      <c r="D30" s="341">
        <v>614200</v>
      </c>
      <c r="E30" s="330">
        <f>'TAB-3'!E30+'Tab4-PPN1'!E30+'Tab4-PPN2'!E30+'Tab4-PPN3'!E30+'Tab4-PPN4'!E30+'Tab4-PPN5'!E30+'Tab4-PPN6'!E30+'Tab4-PPN7'!E30+'Tab4-PPN8'!E30+'Tab 4-PPN9'!E30</f>
        <v>0</v>
      </c>
      <c r="F30" s="330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39">
        <f t="shared" si="3"/>
        <v>0</v>
      </c>
      <c r="H30" s="330">
        <f>'TAB-3'!E30</f>
        <v>0</v>
      </c>
      <c r="I30" s="330">
        <f>'Tab4-PPN1'!E30</f>
        <v>0</v>
      </c>
      <c r="J30" s="330">
        <f>'Tab4-PPN2'!E30</f>
        <v>0</v>
      </c>
      <c r="K30" s="330">
        <f>'Tab4-PPN3'!E30</f>
        <v>0</v>
      </c>
      <c r="L30" s="330">
        <f>'Tab4-PPN4'!E30</f>
        <v>0</v>
      </c>
      <c r="M30" s="330">
        <f>'Tab4-PPN5'!E30</f>
        <v>0</v>
      </c>
      <c r="N30" s="330">
        <f>'Tab4-PPN6'!E30</f>
        <v>0</v>
      </c>
      <c r="O30" s="330">
        <f>'Tab4-PPN7'!E30</f>
        <v>0</v>
      </c>
      <c r="P30" s="330">
        <f>'Tab4-PPN8'!E30</f>
        <v>0</v>
      </c>
      <c r="Q30" s="330">
        <f>'Tab 4-PPN9'!H30</f>
        <v>0</v>
      </c>
      <c r="R30" s="330">
        <f>'Tab 4-PPN10'!G30</f>
        <v>0</v>
      </c>
      <c r="S30" s="330">
        <f>'Tab 4-PPN11'!G30</f>
        <v>0</v>
      </c>
      <c r="T30" s="330">
        <f>'Tab 4-PPN12'!G30</f>
        <v>0</v>
      </c>
      <c r="U30" s="330">
        <f>'Tab 4-PPN13'!G30</f>
        <v>0</v>
      </c>
      <c r="V30" s="330">
        <f>'Tab 4-PPN14'!G30</f>
        <v>0</v>
      </c>
      <c r="W30" s="330">
        <f>'Tab 4-PPN15'!G30</f>
        <v>0</v>
      </c>
      <c r="X30" s="330">
        <f>'Tab 4-PPN16'!G30</f>
        <v>0</v>
      </c>
      <c r="Y30" s="330">
        <f>'Tab 4-PPN17'!G30</f>
        <v>0</v>
      </c>
      <c r="Z30" s="330">
        <f>'Tab 4-PPN18'!G30</f>
        <v>0</v>
      </c>
      <c r="AA30" s="330">
        <f>'Tab 4-PPN19'!G30</f>
        <v>0</v>
      </c>
      <c r="AB30" s="331">
        <f>'Tab 4-PPN9'!E30</f>
        <v>0</v>
      </c>
      <c r="AH30" s="426"/>
      <c r="AI30" s="426"/>
      <c r="AJ30" s="426"/>
      <c r="AK30" s="426"/>
      <c r="AL30" s="426"/>
      <c r="AM30" s="314"/>
      <c r="AN30" s="314"/>
      <c r="AO30" s="314"/>
      <c r="AP30" s="314"/>
      <c r="AQ30" s="314"/>
    </row>
    <row r="31" spans="2:43" ht="18.75">
      <c r="B31" s="340"/>
      <c r="C31" s="324"/>
      <c r="D31" s="341"/>
      <c r="E31" s="330">
        <f>'TAB-3'!E31+'Tab4-PPN1'!E31+'Tab4-PPN2'!E31+'Tab4-PPN3'!E31+'Tab4-PPN4'!E31+'Tab4-PPN5'!E31+'Tab4-PPN6'!E31+'Tab4-PPN7'!E31+'Tab4-PPN8'!E31+'Tab 4-PPN9'!E31</f>
        <v>0</v>
      </c>
      <c r="F31" s="330"/>
      <c r="G31" s="339">
        <f t="shared" si="3"/>
        <v>0</v>
      </c>
      <c r="H31" s="330">
        <f>'TAB-3'!E31</f>
        <v>0</v>
      </c>
      <c r="I31" s="330">
        <f>'Tab4-PPN1'!E31</f>
        <v>0</v>
      </c>
      <c r="J31" s="330">
        <f>'Tab4-PPN2'!E31</f>
        <v>0</v>
      </c>
      <c r="K31" s="330">
        <f>'Tab4-PPN3'!E31</f>
        <v>0</v>
      </c>
      <c r="L31" s="330">
        <f>'Tab4-PPN4'!E31</f>
        <v>0</v>
      </c>
      <c r="M31" s="330">
        <f>'Tab4-PPN5'!E31</f>
        <v>0</v>
      </c>
      <c r="N31" s="330">
        <f>'Tab4-PPN6'!E31</f>
        <v>0</v>
      </c>
      <c r="O31" s="330">
        <f>'Tab4-PPN7'!E31</f>
        <v>0</v>
      </c>
      <c r="P31" s="330">
        <f>'Tab4-PPN8'!E31</f>
        <v>0</v>
      </c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>
        <f>'Tab 4-PPN9'!E31</f>
        <v>0</v>
      </c>
      <c r="AH31" s="426"/>
      <c r="AI31" s="426"/>
      <c r="AJ31" s="426"/>
      <c r="AK31" s="426"/>
      <c r="AL31" s="426"/>
      <c r="AM31" s="314"/>
      <c r="AN31" s="314"/>
      <c r="AO31" s="314"/>
      <c r="AP31" s="314"/>
      <c r="AQ31" s="314"/>
    </row>
    <row r="32" spans="2:43" ht="18.75">
      <c r="B32" s="340"/>
      <c r="C32" s="324"/>
      <c r="D32" s="341"/>
      <c r="E32" s="330">
        <f>'TAB-3'!E32</f>
        <v>0</v>
      </c>
      <c r="F32" s="330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39">
        <f t="shared" si="3"/>
        <v>0</v>
      </c>
      <c r="H32" s="330">
        <f>'TAB-3'!E32</f>
        <v>0</v>
      </c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1"/>
      <c r="AH32" s="426"/>
      <c r="AI32" s="426"/>
      <c r="AJ32" s="426"/>
      <c r="AK32" s="426"/>
      <c r="AL32" s="426"/>
      <c r="AM32" s="314"/>
      <c r="AN32" s="314"/>
      <c r="AO32" s="314"/>
      <c r="AP32" s="314"/>
      <c r="AQ32" s="314"/>
    </row>
    <row r="33" spans="2:43" ht="37.5">
      <c r="B33" s="340">
        <v>3</v>
      </c>
      <c r="C33" s="321" t="s">
        <v>87</v>
      </c>
      <c r="D33" s="341">
        <v>614300</v>
      </c>
      <c r="E33" s="330">
        <f>'TAB-3'!E33+'Tab4-PPN1'!E32+'Tab4-PPN2'!E32+'Tab4-PPN3'!E32+'Tab4-PPN4'!E32+'Tab4-PPN5'!E32+'Tab4-PPN6'!E32+'Tab4-PPN7'!E32+'Tab4-PPN8'!E32+'Tab 4-PPN9'!E32</f>
        <v>0</v>
      </c>
      <c r="F33" s="330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39">
        <f t="shared" si="3"/>
        <v>0</v>
      </c>
      <c r="H33" s="330">
        <f>'TAB-3'!E33</f>
        <v>0</v>
      </c>
      <c r="I33" s="330">
        <f>'Tab4-PPN1'!E32</f>
        <v>0</v>
      </c>
      <c r="J33" s="330">
        <f>'Tab4-PPN2'!E32</f>
        <v>0</v>
      </c>
      <c r="K33" s="330">
        <f>'Tab4-PPN3'!E32</f>
        <v>0</v>
      </c>
      <c r="L33" s="330">
        <f>'Tab4-PPN4'!E32</f>
        <v>0</v>
      </c>
      <c r="M33" s="330">
        <f>'Tab4-PPN5'!E32</f>
        <v>0</v>
      </c>
      <c r="N33" s="330">
        <f>'Tab4-PPN6'!E32</f>
        <v>0</v>
      </c>
      <c r="O33" s="330">
        <f>'Tab4-PPN7'!E32</f>
        <v>0</v>
      </c>
      <c r="P33" s="330">
        <f>'Tab4-PPN8'!E32</f>
        <v>0</v>
      </c>
      <c r="Q33" s="330">
        <f>'Tab 4-PPN9'!H32</f>
        <v>0</v>
      </c>
      <c r="R33" s="330">
        <f>'Tab 4-PPN10'!G32</f>
        <v>0</v>
      </c>
      <c r="S33" s="330">
        <f>'Tab 4-PPN11'!G32</f>
        <v>0</v>
      </c>
      <c r="T33" s="330">
        <f>'Tab 4-PPN12'!G32</f>
        <v>0</v>
      </c>
      <c r="U33" s="330">
        <f>'Tab 4-PPN13'!G32</f>
        <v>0</v>
      </c>
      <c r="V33" s="330">
        <f>'Tab 4-PPN14'!G32</f>
        <v>0</v>
      </c>
      <c r="W33" s="330">
        <f>'Tab 4-PPN15'!G32</f>
        <v>0</v>
      </c>
      <c r="X33" s="330">
        <f>'Tab 4-PPN16'!G32</f>
        <v>0</v>
      </c>
      <c r="Y33" s="330">
        <f>'Tab 4-PPN17'!G32</f>
        <v>0</v>
      </c>
      <c r="Z33" s="330">
        <f>'Tab 4-PPN18'!G32</f>
        <v>0</v>
      </c>
      <c r="AA33" s="330">
        <f>'Tab 4-PPN19'!G32</f>
        <v>0</v>
      </c>
      <c r="AB33" s="331">
        <f>'Tab 4-PPN9'!E32</f>
        <v>0</v>
      </c>
      <c r="AH33" s="426"/>
      <c r="AI33" s="426"/>
      <c r="AJ33" s="426"/>
      <c r="AK33" s="426"/>
      <c r="AL33" s="426"/>
      <c r="AM33" s="314"/>
      <c r="AN33" s="314"/>
      <c r="AO33" s="314"/>
      <c r="AP33" s="314"/>
      <c r="AQ33" s="314"/>
    </row>
    <row r="34" spans="2:43" ht="18.75">
      <c r="B34" s="340"/>
      <c r="C34" s="324"/>
      <c r="D34" s="341"/>
      <c r="E34" s="330">
        <f>'TAB-3'!E34+'Tab4-PPN1'!E33+'Tab4-PPN2'!E33+'Tab4-PPN3'!E33+'Tab4-PPN4'!E33+'Tab4-PPN5'!E33+'Tab4-PPN6'!E33+'Tab4-PPN7'!E33+'Tab4-PPN8'!E33+'Tab 4-PPN9'!E33</f>
        <v>0</v>
      </c>
      <c r="F34" s="330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39">
        <f t="shared" si="3"/>
        <v>0</v>
      </c>
      <c r="H34" s="330">
        <f>'TAB-3'!E34</f>
        <v>0</v>
      </c>
      <c r="I34" s="330">
        <f>'Tab4-PPN1'!E33</f>
        <v>0</v>
      </c>
      <c r="J34" s="330">
        <f>'Tab4-PPN2'!E33</f>
        <v>0</v>
      </c>
      <c r="K34" s="330">
        <f>'Tab4-PPN3'!E33</f>
        <v>0</v>
      </c>
      <c r="L34" s="330">
        <f>'Tab4-PPN4'!E33</f>
        <v>0</v>
      </c>
      <c r="M34" s="330">
        <f>'Tab4-PPN5'!E33</f>
        <v>0</v>
      </c>
      <c r="N34" s="330">
        <f>'Tab4-PPN6'!E33</f>
        <v>0</v>
      </c>
      <c r="O34" s="330">
        <f>'Tab4-PPN7'!E33</f>
        <v>0</v>
      </c>
      <c r="P34" s="330">
        <f>'Tab4-PPN8'!E33</f>
        <v>0</v>
      </c>
      <c r="Q34" s="330">
        <f>'Tab 4-PPN9'!H33</f>
        <v>0</v>
      </c>
      <c r="R34" s="330">
        <f>'Tab 4-PPN10'!G33</f>
        <v>0</v>
      </c>
      <c r="S34" s="330">
        <f>'Tab 4-PPN11'!G33</f>
        <v>0</v>
      </c>
      <c r="T34" s="330">
        <f>'Tab 4-PPN12'!G33</f>
        <v>0</v>
      </c>
      <c r="U34" s="330">
        <f>'Tab 4-PPN13'!G33</f>
        <v>0</v>
      </c>
      <c r="V34" s="330">
        <f>'Tab 4-PPN14'!G33</f>
        <v>0</v>
      </c>
      <c r="W34" s="330">
        <f>'Tab 4-PPN15'!G33</f>
        <v>0</v>
      </c>
      <c r="X34" s="330">
        <f>'Tab 4-PPN16'!G33</f>
        <v>0</v>
      </c>
      <c r="Y34" s="330">
        <f>'Tab 4-PPN17'!G33</f>
        <v>0</v>
      </c>
      <c r="Z34" s="330">
        <f>'Tab 4-PPN18'!G33</f>
        <v>0</v>
      </c>
      <c r="AA34" s="330">
        <f>'Tab 4-PPN19'!G33</f>
        <v>0</v>
      </c>
      <c r="AB34" s="331">
        <f>'Tab 4-PPN9'!E33</f>
        <v>0</v>
      </c>
      <c r="AH34" s="426"/>
      <c r="AI34" s="426"/>
      <c r="AJ34" s="426"/>
      <c r="AK34" s="426"/>
      <c r="AL34" s="426"/>
      <c r="AM34" s="314"/>
      <c r="AN34" s="314"/>
      <c r="AO34" s="314"/>
      <c r="AP34" s="314"/>
      <c r="AQ34" s="314"/>
    </row>
    <row r="35" spans="2:43" ht="18.75">
      <c r="B35" s="340"/>
      <c r="C35" s="324"/>
      <c r="D35" s="341"/>
      <c r="E35" s="330">
        <f>'TAB-3'!E35+'Tab4-PPN1'!E34+'Tab4-PPN2'!E34+'Tab4-PPN3'!E34+'Tab4-PPN4'!E34+'Tab4-PPN5'!E34+'Tab4-PPN6'!E34+'Tab4-PPN7'!E34+'Tab4-PPN8'!E34+'Tab 4-PPN9'!E34</f>
        <v>0</v>
      </c>
      <c r="F35" s="330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39">
        <f t="shared" si="3"/>
        <v>0</v>
      </c>
      <c r="H35" s="330">
        <f>'TAB-3'!E35</f>
        <v>0</v>
      </c>
      <c r="I35" s="330">
        <f>'Tab4-PPN1'!E34</f>
        <v>0</v>
      </c>
      <c r="J35" s="330">
        <f>'Tab4-PPN2'!E34</f>
        <v>0</v>
      </c>
      <c r="K35" s="330">
        <f>'Tab4-PPN3'!E34</f>
        <v>0</v>
      </c>
      <c r="L35" s="330">
        <f>'Tab4-PPN4'!E34</f>
        <v>0</v>
      </c>
      <c r="M35" s="330">
        <f>'Tab4-PPN5'!E34</f>
        <v>0</v>
      </c>
      <c r="N35" s="330">
        <f>'Tab4-PPN6'!E34</f>
        <v>0</v>
      </c>
      <c r="O35" s="330">
        <f>'Tab4-PPN7'!E34</f>
        <v>0</v>
      </c>
      <c r="P35" s="330">
        <f>'Tab4-PPN8'!E34</f>
        <v>0</v>
      </c>
      <c r="Q35" s="330">
        <f>'Tab 4-PPN9'!H34</f>
        <v>0</v>
      </c>
      <c r="R35" s="330">
        <f>'Tab 4-PPN10'!G34</f>
        <v>0</v>
      </c>
      <c r="S35" s="330">
        <f>'Tab 4-PPN11'!G34</f>
        <v>0</v>
      </c>
      <c r="T35" s="330">
        <f>'Tab 4-PPN12'!G34</f>
        <v>0</v>
      </c>
      <c r="U35" s="330">
        <f>'Tab 4-PPN13'!G34</f>
        <v>0</v>
      </c>
      <c r="V35" s="330">
        <f>'Tab 4-PPN14'!G34</f>
        <v>0</v>
      </c>
      <c r="W35" s="330">
        <f>'Tab 4-PPN15'!G34</f>
        <v>0</v>
      </c>
      <c r="X35" s="330">
        <f>'Tab 4-PPN16'!G34</f>
        <v>0</v>
      </c>
      <c r="Y35" s="330">
        <f>'Tab 4-PPN17'!G34</f>
        <v>0</v>
      </c>
      <c r="Z35" s="330">
        <f>'Tab 4-PPN18'!G34</f>
        <v>0</v>
      </c>
      <c r="AA35" s="330">
        <f>'Tab 4-PPN19'!G34</f>
        <v>0</v>
      </c>
      <c r="AB35" s="331">
        <f>'Tab 4-PPN9'!E34</f>
        <v>0</v>
      </c>
      <c r="AH35" s="426"/>
      <c r="AI35" s="426"/>
      <c r="AJ35" s="426"/>
      <c r="AK35" s="426"/>
      <c r="AL35" s="426"/>
      <c r="AM35" s="314"/>
      <c r="AN35" s="314"/>
      <c r="AO35" s="314"/>
      <c r="AP35" s="314"/>
      <c r="AQ35" s="314"/>
    </row>
    <row r="36" spans="2:43" ht="18.75">
      <c r="B36" s="340"/>
      <c r="C36" s="324"/>
      <c r="D36" s="341"/>
      <c r="E36" s="330">
        <f>'TAB-3'!E36+'Tab4-PPN1'!E35+'Tab4-PPN2'!E35+'Tab4-PPN3'!E35+'Tab4-PPN4'!E35+'Tab4-PPN5'!E35+'Tab4-PPN6'!E35+'Tab4-PPN7'!E35+'Tab4-PPN8'!E35+'Tab 4-PPN9'!E35</f>
        <v>0</v>
      </c>
      <c r="F36" s="330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39">
        <f t="shared" si="3"/>
        <v>0</v>
      </c>
      <c r="H36" s="330">
        <f>'TAB-3'!E36</f>
        <v>0</v>
      </c>
      <c r="I36" s="330">
        <f>'Tab4-PPN1'!E35</f>
        <v>0</v>
      </c>
      <c r="J36" s="330">
        <f>'Tab4-PPN2'!E35</f>
        <v>0</v>
      </c>
      <c r="K36" s="330">
        <f>'Tab4-PPN3'!E35</f>
        <v>0</v>
      </c>
      <c r="L36" s="330">
        <f>'Tab4-PPN4'!E35</f>
        <v>0</v>
      </c>
      <c r="M36" s="330">
        <f>'Tab4-PPN5'!E35</f>
        <v>0</v>
      </c>
      <c r="N36" s="330">
        <f>'Tab4-PPN6'!E35</f>
        <v>0</v>
      </c>
      <c r="O36" s="330">
        <f>'Tab4-PPN7'!E35</f>
        <v>0</v>
      </c>
      <c r="P36" s="330">
        <f>'Tab4-PPN8'!E35</f>
        <v>0</v>
      </c>
      <c r="Q36" s="330">
        <f>'Tab 4-PPN9'!H35</f>
        <v>0</v>
      </c>
      <c r="R36" s="330">
        <f>'Tab 4-PPN10'!G35</f>
        <v>0</v>
      </c>
      <c r="S36" s="330">
        <f>'Tab 4-PPN11'!G35</f>
        <v>0</v>
      </c>
      <c r="T36" s="330">
        <f>'Tab 4-PPN12'!G35</f>
        <v>0</v>
      </c>
      <c r="U36" s="330">
        <f>'Tab 4-PPN13'!G35</f>
        <v>0</v>
      </c>
      <c r="V36" s="330">
        <f>'Tab 4-PPN14'!G35</f>
        <v>0</v>
      </c>
      <c r="W36" s="330">
        <f>'Tab 4-PPN15'!G35</f>
        <v>0</v>
      </c>
      <c r="X36" s="330">
        <f>'Tab 4-PPN16'!G35</f>
        <v>0</v>
      </c>
      <c r="Y36" s="330">
        <f>'Tab 4-PPN17'!G35</f>
        <v>0</v>
      </c>
      <c r="Z36" s="330">
        <f>'Tab 4-PPN18'!G35</f>
        <v>0</v>
      </c>
      <c r="AA36" s="330">
        <f>'Tab 4-PPN19'!G35</f>
        <v>0</v>
      </c>
      <c r="AB36" s="331">
        <f>'Tab 4-PPN9'!E35</f>
        <v>0</v>
      </c>
      <c r="AH36" s="426"/>
      <c r="AI36" s="426"/>
      <c r="AJ36" s="426"/>
      <c r="AK36" s="426"/>
      <c r="AL36" s="426"/>
      <c r="AM36" s="314"/>
      <c r="AN36" s="314"/>
      <c r="AO36" s="314"/>
      <c r="AP36" s="314"/>
      <c r="AQ36" s="314"/>
    </row>
    <row r="37" spans="2:43" ht="18.75">
      <c r="B37" s="340"/>
      <c r="C37" s="324"/>
      <c r="D37" s="341"/>
      <c r="E37" s="330">
        <f>'TAB-3'!E37+'Tab4-PPN1'!E36+'Tab4-PPN2'!E36+'Tab4-PPN3'!E36+'Tab4-PPN4'!E36+'Tab4-PPN5'!E36+'Tab4-PPN6'!E36+'Tab4-PPN7'!E36+'Tab4-PPN8'!E36+'Tab 4-PPN9'!E36</f>
        <v>0</v>
      </c>
      <c r="F37" s="330"/>
      <c r="G37" s="339">
        <f t="shared" si="3"/>
        <v>0</v>
      </c>
      <c r="H37" s="330">
        <f>'TAB-3'!E37</f>
        <v>0</v>
      </c>
      <c r="I37" s="330">
        <f>'Tab4-PPN1'!E36</f>
        <v>0</v>
      </c>
      <c r="J37" s="330">
        <f>'Tab4-PPN2'!E36</f>
        <v>0</v>
      </c>
      <c r="K37" s="330">
        <f>'Tab4-PPN3'!E36</f>
        <v>0</v>
      </c>
      <c r="L37" s="330">
        <f>'Tab4-PPN4'!E36</f>
        <v>0</v>
      </c>
      <c r="M37" s="330">
        <f>'Tab4-PPN5'!E36</f>
        <v>0</v>
      </c>
      <c r="N37" s="330">
        <f>'Tab4-PPN6'!E36</f>
        <v>0</v>
      </c>
      <c r="O37" s="330">
        <f>'Tab4-PPN7'!E36</f>
        <v>0</v>
      </c>
      <c r="P37" s="330">
        <f>'Tab4-PPN8'!E36</f>
        <v>0</v>
      </c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1">
        <f>'Tab 4-PPN9'!E36</f>
        <v>0</v>
      </c>
      <c r="AH37" s="426"/>
      <c r="AI37" s="426"/>
      <c r="AJ37" s="426"/>
      <c r="AK37" s="426"/>
      <c r="AL37" s="426"/>
      <c r="AM37" s="314"/>
      <c r="AN37" s="314"/>
      <c r="AO37" s="314"/>
      <c r="AP37" s="314"/>
      <c r="AQ37" s="314"/>
    </row>
    <row r="38" spans="2:43" ht="18.75">
      <c r="B38" s="340"/>
      <c r="C38" s="324"/>
      <c r="D38" s="341"/>
      <c r="E38" s="330">
        <f>'TAB-3'!E38+'Tab4-PPN1'!E37+'Tab4-PPN2'!E37+'Tab4-PPN3'!E37+'Tab4-PPN4'!E37+'Tab4-PPN5'!E37+'Tab4-PPN6'!E37+'Tab4-PPN7'!E37+'Tab4-PPN8'!E37+'Tab 4-PPN9'!E37</f>
        <v>0</v>
      </c>
      <c r="F38" s="330"/>
      <c r="G38" s="339">
        <f t="shared" si="3"/>
        <v>0</v>
      </c>
      <c r="H38" s="330">
        <f>'TAB-3'!E38</f>
        <v>0</v>
      </c>
      <c r="I38" s="330">
        <f>'Tab4-PPN1'!E37</f>
        <v>0</v>
      </c>
      <c r="J38" s="330">
        <f>'Tab4-PPN2'!E37</f>
        <v>0</v>
      </c>
      <c r="K38" s="330">
        <f>'Tab4-PPN3'!E37</f>
        <v>0</v>
      </c>
      <c r="L38" s="330">
        <f>'Tab4-PPN4'!E37</f>
        <v>0</v>
      </c>
      <c r="M38" s="330">
        <f>'Tab4-PPN5'!E37</f>
        <v>0</v>
      </c>
      <c r="N38" s="330">
        <f>'Tab4-PPN6'!E37</f>
        <v>0</v>
      </c>
      <c r="O38" s="330">
        <f>'Tab4-PPN7'!E37</f>
        <v>0</v>
      </c>
      <c r="P38" s="330">
        <f>'Tab4-PPN8'!E37</f>
        <v>0</v>
      </c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1">
        <f>'Tab 4-PPN9'!E37</f>
        <v>0</v>
      </c>
      <c r="AH38" s="426"/>
      <c r="AI38" s="426"/>
      <c r="AJ38" s="426"/>
      <c r="AK38" s="426"/>
      <c r="AL38" s="426"/>
      <c r="AM38" s="314"/>
      <c r="AN38" s="314"/>
      <c r="AO38" s="314"/>
      <c r="AP38" s="314"/>
      <c r="AQ38" s="314"/>
    </row>
    <row r="39" spans="2:43" ht="19.5" thickBot="1">
      <c r="B39" s="398"/>
      <c r="C39" s="405"/>
      <c r="D39" s="406"/>
      <c r="E39" s="407">
        <f>'TAB-3'!E39+'Tab4-PPN1'!E38+'Tab4-PPN2'!E38+'Tab4-PPN3'!E38+'Tab4-PPN4'!E38+'Tab4-PPN5'!E38+'Tab4-PPN6'!E38+'Tab4-PPN7'!E38+'Tab4-PPN8'!E38+'Tab 4-PPN9'!E38</f>
        <v>0</v>
      </c>
      <c r="F39" s="407"/>
      <c r="G39" s="408">
        <f t="shared" si="3"/>
        <v>0</v>
      </c>
      <c r="H39" s="407">
        <f>'TAB-3'!E39</f>
        <v>0</v>
      </c>
      <c r="I39" s="407">
        <f>'Tab4-PPN1'!E38</f>
        <v>0</v>
      </c>
      <c r="J39" s="407">
        <f>'Tab4-PPN2'!E38</f>
        <v>0</v>
      </c>
      <c r="K39" s="407">
        <f>'Tab4-PPN3'!E38</f>
        <v>0</v>
      </c>
      <c r="L39" s="407">
        <f>'Tab4-PPN4'!E38</f>
        <v>0</v>
      </c>
      <c r="M39" s="407">
        <f>'Tab4-PPN5'!E38</f>
        <v>0</v>
      </c>
      <c r="N39" s="407">
        <f>'Tab4-PPN6'!E38</f>
        <v>0</v>
      </c>
      <c r="O39" s="407">
        <f>'Tab4-PPN7'!E38</f>
        <v>0</v>
      </c>
      <c r="P39" s="407">
        <f>'Tab4-PPN8'!E38</f>
        <v>0</v>
      </c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9">
        <f>'Tab 4-PPN9'!E38</f>
        <v>0</v>
      </c>
      <c r="AH39" s="426"/>
      <c r="AI39" s="426"/>
      <c r="AJ39" s="426"/>
      <c r="AK39" s="426"/>
      <c r="AL39" s="426"/>
      <c r="AM39" s="314"/>
      <c r="AN39" s="314"/>
      <c r="AO39" s="314"/>
      <c r="AP39" s="314"/>
      <c r="AQ39" s="314"/>
    </row>
    <row r="40" spans="2:43" ht="18.75">
      <c r="B40" s="344"/>
      <c r="C40" s="423"/>
      <c r="D40" s="424"/>
      <c r="E40" s="339">
        <f>'TAB-3'!E40+'Tab4-PPN1'!E39+'Tab4-PPN2'!E39+'Tab4-PPN3'!E39+'Tab4-PPN4'!E39+'Tab4-PPN5'!E39+'Tab4-PPN6'!E39+'Tab4-PPN7'!E39+'Tab4-PPN8'!E39+'Tab 4-PPN9'!E39</f>
        <v>0</v>
      </c>
      <c r="F40" s="339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39">
        <f t="shared" si="3"/>
        <v>0</v>
      </c>
      <c r="H40" s="339">
        <f>'TAB-3'!E40</f>
        <v>0</v>
      </c>
      <c r="I40" s="339">
        <f>'Tab4-PPN1'!E39</f>
        <v>0</v>
      </c>
      <c r="J40" s="339">
        <f>'Tab4-PPN2'!E39</f>
        <v>0</v>
      </c>
      <c r="K40" s="339">
        <f>'Tab4-PPN3'!E39</f>
        <v>0</v>
      </c>
      <c r="L40" s="339">
        <f>'Tab4-PPN4'!E39</f>
        <v>0</v>
      </c>
      <c r="M40" s="339">
        <f>'Tab4-PPN5'!E39</f>
        <v>0</v>
      </c>
      <c r="N40" s="339">
        <f>'Tab4-PPN6'!E39</f>
        <v>0</v>
      </c>
      <c r="O40" s="339">
        <f>'Tab4-PPN7'!E39</f>
        <v>0</v>
      </c>
      <c r="P40" s="339">
        <f>'Tab4-PPN8'!E39</f>
        <v>0</v>
      </c>
      <c r="Q40" s="339">
        <f>'Tab 4-PPN9'!H36</f>
        <v>0</v>
      </c>
      <c r="R40" s="339">
        <f>'Tab 4-PPN10'!G36</f>
        <v>0</v>
      </c>
      <c r="S40" s="339">
        <f>'Tab 4-PPN11'!G36</f>
        <v>0</v>
      </c>
      <c r="T40" s="339">
        <f>'Tab 4-PPN12'!G36</f>
        <v>0</v>
      </c>
      <c r="U40" s="339">
        <f>'Tab 4-PPN13'!G36</f>
        <v>0</v>
      </c>
      <c r="V40" s="339">
        <f>'Tab 4-PPN14'!G36</f>
        <v>0</v>
      </c>
      <c r="W40" s="339">
        <f>'Tab 4-PPN15'!G36</f>
        <v>0</v>
      </c>
      <c r="X40" s="339">
        <f>'Tab 4-PPN16'!G36</f>
        <v>0</v>
      </c>
      <c r="Y40" s="339">
        <f>'Tab 4-PPN17'!G36</f>
        <v>0</v>
      </c>
      <c r="Z40" s="339">
        <f>'Tab 4-PPN18'!G36</f>
        <v>0</v>
      </c>
      <c r="AA40" s="339">
        <f>'Tab 4-PPN19'!G36</f>
        <v>0</v>
      </c>
      <c r="AB40" s="425">
        <f>'Tab 4-PPN9'!E39</f>
        <v>0</v>
      </c>
      <c r="AH40" s="426"/>
      <c r="AI40" s="426"/>
      <c r="AJ40" s="426"/>
      <c r="AK40" s="426"/>
      <c r="AL40" s="426"/>
      <c r="AM40" s="314"/>
      <c r="AN40" s="314"/>
      <c r="AO40" s="314"/>
      <c r="AP40" s="314"/>
      <c r="AQ40" s="314"/>
    </row>
    <row r="41" spans="2:43" ht="18.75">
      <c r="B41" s="332"/>
      <c r="C41" s="324"/>
      <c r="D41" s="342"/>
      <c r="E41" s="330">
        <f>'TAB-3'!E41+'Tab4-PPN1'!E40+'Tab4-PPN2'!E40+'Tab4-PPN3'!E40+'Tab4-PPN4'!E40+'Tab4-PPN5'!E40+'Tab4-PPN6'!E40+'Tab4-PPN7'!E40+'Tab4-PPN8'!E40+'Tab 4-PPN9'!E40</f>
        <v>0</v>
      </c>
      <c r="F41" s="330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39">
        <f t="shared" si="3"/>
        <v>0</v>
      </c>
      <c r="H41" s="330">
        <f>'TAB-3'!E41</f>
        <v>0</v>
      </c>
      <c r="I41" s="330">
        <f>'Tab4-PPN1'!E40</f>
        <v>0</v>
      </c>
      <c r="J41" s="330">
        <f>'Tab4-PPN2'!E40</f>
        <v>0</v>
      </c>
      <c r="K41" s="330">
        <f>'Tab4-PPN3'!E40</f>
        <v>0</v>
      </c>
      <c r="L41" s="330">
        <f>'Tab4-PPN4'!E40</f>
        <v>0</v>
      </c>
      <c r="M41" s="330">
        <f>'Tab4-PPN5'!E40</f>
        <v>0</v>
      </c>
      <c r="N41" s="330">
        <f>'Tab4-PPN6'!E40</f>
        <v>0</v>
      </c>
      <c r="O41" s="330">
        <f>'Tab4-PPN7'!E40</f>
        <v>0</v>
      </c>
      <c r="P41" s="330">
        <f>'Tab4-PPN8'!E40</f>
        <v>0</v>
      </c>
      <c r="Q41" s="330">
        <f>'Tab 4-PPN9'!H37</f>
        <v>0</v>
      </c>
      <c r="R41" s="330">
        <f>'Tab 4-PPN10'!G37</f>
        <v>0</v>
      </c>
      <c r="S41" s="330">
        <f>'Tab 4-PPN11'!G37</f>
        <v>0</v>
      </c>
      <c r="T41" s="330">
        <f>'Tab 4-PPN12'!G37</f>
        <v>0</v>
      </c>
      <c r="U41" s="330">
        <f>'Tab 4-PPN13'!G37</f>
        <v>0</v>
      </c>
      <c r="V41" s="330">
        <f>'Tab 4-PPN14'!G37</f>
        <v>0</v>
      </c>
      <c r="W41" s="330">
        <f>'Tab 4-PPN15'!G37</f>
        <v>0</v>
      </c>
      <c r="X41" s="330">
        <f>'Tab 4-PPN16'!G37</f>
        <v>0</v>
      </c>
      <c r="Y41" s="330">
        <f>'Tab 4-PPN17'!G37</f>
        <v>0</v>
      </c>
      <c r="Z41" s="330">
        <f>'Tab 4-PPN18'!G37</f>
        <v>0</v>
      </c>
      <c r="AA41" s="330">
        <f>'Tab 4-PPN19'!G37</f>
        <v>0</v>
      </c>
      <c r="AB41" s="331">
        <f>'Tab 4-PPN9'!E40</f>
        <v>0</v>
      </c>
      <c r="AH41" s="426"/>
      <c r="AI41" s="426"/>
      <c r="AJ41" s="426"/>
      <c r="AK41" s="426"/>
      <c r="AL41" s="426"/>
      <c r="AM41" s="314"/>
      <c r="AN41" s="314"/>
      <c r="AO41" s="314"/>
      <c r="AP41" s="314"/>
      <c r="AQ41" s="314"/>
    </row>
    <row r="42" spans="2:43" ht="18.75">
      <c r="B42" s="340"/>
      <c r="C42" s="324"/>
      <c r="D42" s="341"/>
      <c r="E42" s="330">
        <f>'TAB-3'!E42</f>
        <v>0</v>
      </c>
      <c r="F42" s="330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39">
        <f t="shared" si="3"/>
        <v>0</v>
      </c>
      <c r="H42" s="330">
        <f>'TAB-3'!E42</f>
        <v>0</v>
      </c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1"/>
      <c r="AH42" s="426"/>
      <c r="AI42" s="426"/>
      <c r="AJ42" s="426"/>
      <c r="AK42" s="426"/>
      <c r="AL42" s="426"/>
      <c r="AM42" s="314"/>
      <c r="AN42" s="314"/>
      <c r="AO42" s="314"/>
      <c r="AP42" s="314"/>
      <c r="AQ42" s="314"/>
    </row>
    <row r="43" spans="2:43" ht="18.75">
      <c r="B43" s="332"/>
      <c r="C43" s="324"/>
      <c r="D43" s="342"/>
      <c r="E43" s="330">
        <f>'TAB-3'!E43</f>
        <v>0</v>
      </c>
      <c r="F43" s="330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39">
        <f t="shared" si="3"/>
        <v>0</v>
      </c>
      <c r="H43" s="330">
        <f>'TAB-3'!E43</f>
        <v>0</v>
      </c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1"/>
      <c r="AH43" s="426"/>
      <c r="AI43" s="426"/>
      <c r="AJ43" s="426"/>
      <c r="AK43" s="426"/>
      <c r="AL43" s="426"/>
      <c r="AM43" s="314"/>
      <c r="AN43" s="314"/>
      <c r="AO43" s="314"/>
      <c r="AP43" s="314"/>
      <c r="AQ43" s="314"/>
    </row>
    <row r="44" spans="2:43" ht="19.5" thickBot="1">
      <c r="B44" s="398"/>
      <c r="C44" s="405"/>
      <c r="D44" s="406"/>
      <c r="E44" s="407">
        <f>'TAB-3'!E44</f>
        <v>0</v>
      </c>
      <c r="F44" s="407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08">
        <f t="shared" si="3"/>
        <v>0</v>
      </c>
      <c r="H44" s="407">
        <f>'TAB-3'!E44</f>
        <v>0</v>
      </c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9"/>
      <c r="AH44" s="426"/>
      <c r="AI44" s="426"/>
      <c r="AJ44" s="426"/>
      <c r="AK44" s="426"/>
      <c r="AL44" s="426"/>
      <c r="AM44" s="314"/>
      <c r="AN44" s="314"/>
      <c r="AO44" s="314"/>
      <c r="AP44" s="314"/>
      <c r="AQ44" s="314"/>
    </row>
    <row r="45" spans="2:38" ht="18.75">
      <c r="B45" s="386">
        <v>4</v>
      </c>
      <c r="C45" s="410" t="s">
        <v>88</v>
      </c>
      <c r="D45" s="411">
        <v>614700</v>
      </c>
      <c r="E45" s="412">
        <f>'TAB-3'!E45+'Tab4-PPN1'!E41+'Tab4-PPN2'!E41+'Tab4-PPN3'!E41+'Tab4-PPN4'!E41+'Tab4-PPN5'!E41+'Tab4-PPN6'!E41+'Tab4-PPN7'!E41+'Tab4-PPN8'!E41+'Tab 4-PPN9'!E41</f>
        <v>0</v>
      </c>
      <c r="F45" s="412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12">
        <f t="shared" si="3"/>
        <v>0</v>
      </c>
      <c r="H45" s="412">
        <f>'TAB-3'!E45</f>
        <v>0</v>
      </c>
      <c r="I45" s="412">
        <f>'Tab4-PPN1'!E41</f>
        <v>0</v>
      </c>
      <c r="J45" s="412">
        <f>'Tab4-PPN2'!E41</f>
        <v>0</v>
      </c>
      <c r="K45" s="412">
        <f>'Tab4-PPN3'!E41</f>
        <v>0</v>
      </c>
      <c r="L45" s="412">
        <f>'Tab4-PPN4'!E41</f>
        <v>0</v>
      </c>
      <c r="M45" s="412">
        <f>'Tab4-PPN5'!E41</f>
        <v>0</v>
      </c>
      <c r="N45" s="412">
        <f>'Tab4-PPN6'!E41</f>
        <v>0</v>
      </c>
      <c r="O45" s="412">
        <f>'Tab4-PPN7'!E41</f>
        <v>0</v>
      </c>
      <c r="P45" s="412">
        <f>'Tab4-PPN8'!E41</f>
        <v>0</v>
      </c>
      <c r="Q45" s="412">
        <f>'Tab 4-PPN9'!H41</f>
        <v>0</v>
      </c>
      <c r="R45" s="412">
        <f>'Tab 4-PPN10'!G41</f>
        <v>0</v>
      </c>
      <c r="S45" s="412">
        <f>'Tab 4-PPN11'!G41</f>
        <v>0</v>
      </c>
      <c r="T45" s="412">
        <f>'Tab 4-PPN12'!G41</f>
        <v>0</v>
      </c>
      <c r="U45" s="412">
        <f>'Tab 4-PPN13'!G41</f>
        <v>0</v>
      </c>
      <c r="V45" s="412">
        <f>'Tab 4-PPN14'!G41</f>
        <v>0</v>
      </c>
      <c r="W45" s="412">
        <f>'Tab 4-PPN15'!G41</f>
        <v>0</v>
      </c>
      <c r="X45" s="412">
        <f>'Tab 4-PPN16'!G41</f>
        <v>0</v>
      </c>
      <c r="Y45" s="412">
        <f>'Tab 4-PPN17'!G41</f>
        <v>0</v>
      </c>
      <c r="Z45" s="412">
        <f>'Tab 4-PPN18'!G41</f>
        <v>0</v>
      </c>
      <c r="AA45" s="412">
        <f>'Tab 4-PPN19'!G41</f>
        <v>0</v>
      </c>
      <c r="AB45" s="413">
        <f>'Tab 4-PPN9'!E41</f>
        <v>0</v>
      </c>
      <c r="AH45" s="426"/>
      <c r="AI45" s="426"/>
      <c r="AJ45" s="426"/>
      <c r="AK45" s="426"/>
      <c r="AL45" s="426"/>
    </row>
    <row r="46" spans="2:38" ht="18.75">
      <c r="B46" s="340"/>
      <c r="C46" s="324"/>
      <c r="D46" s="341"/>
      <c r="E46" s="330">
        <f>'TAB-3'!E46+'Tab4-PPN1'!E42+'Tab4-PPN2'!E42+'Tab4-PPN3'!E42+'Tab4-PPN4'!E42+'Tab4-PPN5'!E42+'Tab4-PPN6'!E42+'Tab4-PPN7'!E42+'Tab4-PPN8'!E42+'Tab 4-PPN9'!E42</f>
        <v>0</v>
      </c>
      <c r="F46" s="330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30">
        <f t="shared" si="3"/>
        <v>0</v>
      </c>
      <c r="H46" s="330">
        <f>'TAB-3'!E46</f>
        <v>0</v>
      </c>
      <c r="I46" s="330">
        <f>'Tab4-PPN1'!E42</f>
        <v>0</v>
      </c>
      <c r="J46" s="330">
        <f>'Tab4-PPN2'!E42</f>
        <v>0</v>
      </c>
      <c r="K46" s="330">
        <f>'Tab4-PPN3'!E42</f>
        <v>0</v>
      </c>
      <c r="L46" s="330">
        <f>'Tab4-PPN4'!E42</f>
        <v>0</v>
      </c>
      <c r="M46" s="330">
        <f>'Tab4-PPN5'!E42</f>
        <v>0</v>
      </c>
      <c r="N46" s="330">
        <f>'Tab4-PPN6'!E42</f>
        <v>0</v>
      </c>
      <c r="O46" s="330">
        <f>'Tab4-PPN7'!E42</f>
        <v>0</v>
      </c>
      <c r="P46" s="330">
        <f>'Tab4-PPN8'!E42</f>
        <v>0</v>
      </c>
      <c r="Q46" s="330">
        <f>'Tab 4-PPN9'!H42</f>
        <v>0</v>
      </c>
      <c r="R46" s="330">
        <f>'Tab 4-PPN10'!G42</f>
        <v>0</v>
      </c>
      <c r="S46" s="330">
        <f>'Tab 4-PPN11'!G42</f>
        <v>0</v>
      </c>
      <c r="T46" s="330">
        <f>'Tab 4-PPN12'!G42</f>
        <v>0</v>
      </c>
      <c r="U46" s="330">
        <f>'Tab 4-PPN13'!G42</f>
        <v>0</v>
      </c>
      <c r="V46" s="330">
        <f>'Tab 4-PPN14'!G42</f>
        <v>0</v>
      </c>
      <c r="W46" s="330">
        <f>'Tab 4-PPN15'!G42</f>
        <v>0</v>
      </c>
      <c r="X46" s="330">
        <f>'Tab 4-PPN16'!G42</f>
        <v>0</v>
      </c>
      <c r="Y46" s="330">
        <f>'Tab 4-PPN17'!G42</f>
        <v>0</v>
      </c>
      <c r="Z46" s="330">
        <f>'Tab 4-PPN18'!G42</f>
        <v>0</v>
      </c>
      <c r="AA46" s="330">
        <f>'Tab 4-PPN19'!G42</f>
        <v>0</v>
      </c>
      <c r="AB46" s="331">
        <f>'Tab 4-PPN9'!E42</f>
        <v>0</v>
      </c>
      <c r="AH46" s="426"/>
      <c r="AI46" s="426"/>
      <c r="AJ46" s="426"/>
      <c r="AK46" s="426"/>
      <c r="AL46" s="426"/>
    </row>
    <row r="47" spans="2:38" ht="18.75">
      <c r="B47" s="340"/>
      <c r="C47" s="324"/>
      <c r="D47" s="341"/>
      <c r="E47" s="330">
        <f>'TAB-3'!E47+'Tab4-PPN1'!E43+'Tab4-PPN2'!E43+'Tab4-PPN3'!E43+'Tab4-PPN4'!E43+'Tab4-PPN5'!E43+'Tab4-PPN6'!E43+'Tab4-PPN7'!E43+'Tab4-PPN8'!E43+'Tab 4-PPN9'!E43</f>
        <v>0</v>
      </c>
      <c r="F47" s="330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30">
        <f t="shared" si="3"/>
        <v>0</v>
      </c>
      <c r="H47" s="330">
        <f>'TAB-3'!E47</f>
        <v>0</v>
      </c>
      <c r="I47" s="330">
        <f>'Tab4-PPN1'!E43</f>
        <v>0</v>
      </c>
      <c r="J47" s="330">
        <f>'Tab4-PPN2'!E43</f>
        <v>0</v>
      </c>
      <c r="K47" s="330">
        <f>'Tab4-PPN3'!E43</f>
        <v>0</v>
      </c>
      <c r="L47" s="330">
        <f>'Tab4-PPN4'!E43</f>
        <v>0</v>
      </c>
      <c r="M47" s="330">
        <f>'Tab4-PPN5'!E43</f>
        <v>0</v>
      </c>
      <c r="N47" s="330">
        <f>'Tab4-PPN6'!E43</f>
        <v>0</v>
      </c>
      <c r="O47" s="330">
        <f>'Tab4-PPN7'!E43</f>
        <v>0</v>
      </c>
      <c r="P47" s="330">
        <f>'Tab4-PPN8'!E43</f>
        <v>0</v>
      </c>
      <c r="Q47" s="330">
        <f>'Tab 4-PPN9'!H43</f>
        <v>0</v>
      </c>
      <c r="R47" s="330">
        <f>'Tab 4-PPN10'!G43</f>
        <v>0</v>
      </c>
      <c r="S47" s="330">
        <f>'Tab 4-PPN11'!G43</f>
        <v>0</v>
      </c>
      <c r="T47" s="330">
        <f>'Tab 4-PPN12'!G43</f>
        <v>0</v>
      </c>
      <c r="U47" s="330">
        <f>'Tab 4-PPN13'!G43</f>
        <v>0</v>
      </c>
      <c r="V47" s="330">
        <f>'Tab 4-PPN14'!G43</f>
        <v>0</v>
      </c>
      <c r="W47" s="330">
        <f>'Tab 4-PPN15'!G43</f>
        <v>0</v>
      </c>
      <c r="X47" s="330">
        <f>'Tab 4-PPN16'!G43</f>
        <v>0</v>
      </c>
      <c r="Y47" s="330">
        <f>'Tab 4-PPN17'!G43</f>
        <v>0</v>
      </c>
      <c r="Z47" s="330">
        <f>'Tab 4-PPN18'!G43</f>
        <v>0</v>
      </c>
      <c r="AA47" s="330">
        <f>'Tab 4-PPN19'!G43</f>
        <v>0</v>
      </c>
      <c r="AB47" s="331">
        <f>'Tab 4-PPN9'!E43</f>
        <v>0</v>
      </c>
      <c r="AH47" s="426"/>
      <c r="AI47" s="426"/>
      <c r="AJ47" s="426"/>
      <c r="AK47" s="426"/>
      <c r="AL47" s="426"/>
    </row>
    <row r="48" spans="2:38" ht="18.75">
      <c r="B48" s="340">
        <v>5</v>
      </c>
      <c r="C48" s="324" t="s">
        <v>89</v>
      </c>
      <c r="D48" s="341">
        <v>614800</v>
      </c>
      <c r="E48" s="330">
        <f>'TAB-3'!E48+'Tab4-PPN1'!E44+'Tab4-PPN2'!E44+'Tab4-PPN3'!E44+'Tab4-PPN4'!E44+'Tab4-PPN5'!E44+'Tab4-PPN6'!E44+'Tab4-PPN7'!E44+'Tab4-PPN8'!E44+'Tab 4-PPN9'!E44</f>
        <v>0</v>
      </c>
      <c r="F48" s="330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30">
        <f t="shared" si="3"/>
        <v>0</v>
      </c>
      <c r="H48" s="330">
        <f>'TAB-3'!E48</f>
        <v>0</v>
      </c>
      <c r="I48" s="330">
        <f>'Tab4-PPN1'!E44</f>
        <v>0</v>
      </c>
      <c r="J48" s="330">
        <f>'Tab4-PPN2'!E44</f>
        <v>0</v>
      </c>
      <c r="K48" s="330">
        <f>'Tab4-PPN3'!E44</f>
        <v>0</v>
      </c>
      <c r="L48" s="330">
        <f>'Tab4-PPN4'!E44</f>
        <v>0</v>
      </c>
      <c r="M48" s="330">
        <f>'Tab4-PPN5'!E44</f>
        <v>0</v>
      </c>
      <c r="N48" s="330">
        <f>'Tab4-PPN6'!E44</f>
        <v>0</v>
      </c>
      <c r="O48" s="330">
        <f>'Tab4-PPN7'!E44</f>
        <v>0</v>
      </c>
      <c r="P48" s="330">
        <f>'Tab4-PPN8'!E44</f>
        <v>0</v>
      </c>
      <c r="Q48" s="330">
        <f>'Tab 4-PPN9'!H44</f>
        <v>0</v>
      </c>
      <c r="R48" s="330">
        <f>'Tab 4-PPN10'!G44</f>
        <v>0</v>
      </c>
      <c r="S48" s="330">
        <f>'Tab 4-PPN11'!G44</f>
        <v>0</v>
      </c>
      <c r="T48" s="330">
        <f>'Tab 4-PPN12'!G44</f>
        <v>0</v>
      </c>
      <c r="U48" s="330">
        <f>'Tab 4-PPN13'!G44</f>
        <v>0</v>
      </c>
      <c r="V48" s="330">
        <f>'Tab 4-PPN14'!G44</f>
        <v>0</v>
      </c>
      <c r="W48" s="330">
        <f>'Tab 4-PPN15'!G44</f>
        <v>0</v>
      </c>
      <c r="X48" s="330">
        <f>'Tab 4-PPN16'!G44</f>
        <v>0</v>
      </c>
      <c r="Y48" s="330">
        <f>'Tab 4-PPN17'!G44</f>
        <v>0</v>
      </c>
      <c r="Z48" s="330">
        <f>'Tab 4-PPN18'!G44</f>
        <v>0</v>
      </c>
      <c r="AA48" s="330">
        <f>'Tab 4-PPN19'!G44</f>
        <v>0</v>
      </c>
      <c r="AB48" s="331">
        <f>'Tab 4-PPN9'!E44</f>
        <v>0</v>
      </c>
      <c r="AH48" s="426"/>
      <c r="AI48" s="426"/>
      <c r="AJ48" s="426"/>
      <c r="AK48" s="426"/>
      <c r="AL48" s="426"/>
    </row>
    <row r="49" spans="2:38" ht="18.75">
      <c r="B49" s="340"/>
      <c r="C49" s="324"/>
      <c r="D49" s="341"/>
      <c r="E49" s="330">
        <f>'TAB-3'!E49+'Tab4-PPN1'!E45+'Tab4-PPN2'!E45+'Tab4-PPN3'!E45+'Tab4-PPN4'!E45+'Tab4-PPN5'!E45+'Tab4-PPN6'!E45+'Tab4-PPN7'!E45+'Tab4-PPN8'!E45+'Tab 4-PPN9'!E45</f>
        <v>0</v>
      </c>
      <c r="F49" s="330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30">
        <f t="shared" si="3"/>
        <v>0</v>
      </c>
      <c r="H49" s="330">
        <f>'TAB-3'!E49</f>
        <v>0</v>
      </c>
      <c r="I49" s="330">
        <f>'Tab4-PPN1'!E45</f>
        <v>0</v>
      </c>
      <c r="J49" s="330">
        <f>'Tab4-PPN2'!E45</f>
        <v>0</v>
      </c>
      <c r="K49" s="330">
        <f>'Tab4-PPN3'!E45</f>
        <v>0</v>
      </c>
      <c r="L49" s="330">
        <f>'Tab4-PPN4'!E45</f>
        <v>0</v>
      </c>
      <c r="M49" s="330">
        <f>'Tab4-PPN5'!E45</f>
        <v>0</v>
      </c>
      <c r="N49" s="330">
        <f>'Tab4-PPN6'!E45</f>
        <v>0</v>
      </c>
      <c r="O49" s="330">
        <f>'Tab4-PPN7'!E45</f>
        <v>0</v>
      </c>
      <c r="P49" s="330">
        <f>'Tab4-PPN8'!E45</f>
        <v>0</v>
      </c>
      <c r="Q49" s="330">
        <f>'Tab 4-PPN9'!H45</f>
        <v>0</v>
      </c>
      <c r="R49" s="330">
        <f>'Tab 4-PPN10'!G45</f>
        <v>0</v>
      </c>
      <c r="S49" s="330">
        <f>'Tab 4-PPN11'!G45</f>
        <v>0</v>
      </c>
      <c r="T49" s="330">
        <f>'Tab 4-PPN12'!G45</f>
        <v>0</v>
      </c>
      <c r="U49" s="330">
        <f>'Tab 4-PPN13'!G45</f>
        <v>0</v>
      </c>
      <c r="V49" s="330">
        <f>'Tab 4-PPN14'!G45</f>
        <v>0</v>
      </c>
      <c r="W49" s="330">
        <f>'Tab 4-PPN15'!G45</f>
        <v>0</v>
      </c>
      <c r="X49" s="330">
        <f>'Tab 4-PPN16'!G45</f>
        <v>0</v>
      </c>
      <c r="Y49" s="330">
        <f>'Tab 4-PPN17'!G45</f>
        <v>0</v>
      </c>
      <c r="Z49" s="330">
        <f>'Tab 4-PPN18'!G45</f>
        <v>0</v>
      </c>
      <c r="AA49" s="330">
        <f>'Tab 4-PPN19'!G45</f>
        <v>0</v>
      </c>
      <c r="AB49" s="331">
        <f>'Tab 4-PPN9'!E45</f>
        <v>0</v>
      </c>
      <c r="AH49" s="426"/>
      <c r="AI49" s="426"/>
      <c r="AJ49" s="426"/>
      <c r="AK49" s="426"/>
      <c r="AL49" s="426"/>
    </row>
    <row r="50" spans="2:38" ht="18.75">
      <c r="B50" s="340">
        <v>6</v>
      </c>
      <c r="C50" s="324" t="s">
        <v>90</v>
      </c>
      <c r="D50" s="341">
        <v>614900</v>
      </c>
      <c r="E50" s="330">
        <f>'TAB-3'!E50+'Tab4-PPN1'!E46+'Tab4-PPN2'!E46+'Tab4-PPN3'!E46+'Tab4-PPN4'!E46+'Tab4-PPN5'!E46+'Tab4-PPN6'!E46+'Tab4-PPN7'!E46+'Tab4-PPN8'!E46+'Tab 4-PPN9'!E46</f>
        <v>0</v>
      </c>
      <c r="F50" s="330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30">
        <f t="shared" si="3"/>
        <v>0</v>
      </c>
      <c r="H50" s="330">
        <f>'TAB-3'!E50</f>
        <v>0</v>
      </c>
      <c r="I50" s="330">
        <f>'Tab4-PPN1'!E46</f>
        <v>0</v>
      </c>
      <c r="J50" s="330">
        <f>'Tab4-PPN2'!E46</f>
        <v>0</v>
      </c>
      <c r="K50" s="330">
        <f>'Tab4-PPN3'!E46</f>
        <v>0</v>
      </c>
      <c r="L50" s="330">
        <f>'Tab4-PPN4'!E46</f>
        <v>0</v>
      </c>
      <c r="M50" s="330">
        <f>'Tab4-PPN5'!E46</f>
        <v>0</v>
      </c>
      <c r="N50" s="330">
        <f>'Tab4-PPN6'!E46</f>
        <v>0</v>
      </c>
      <c r="O50" s="330">
        <f>'Tab4-PPN7'!E46</f>
        <v>0</v>
      </c>
      <c r="P50" s="330">
        <f>'Tab4-PPN8'!E46</f>
        <v>0</v>
      </c>
      <c r="Q50" s="330">
        <f>'Tab 4-PPN9'!H46</f>
        <v>0</v>
      </c>
      <c r="R50" s="330">
        <f>'Tab 4-PPN10'!G46</f>
        <v>0</v>
      </c>
      <c r="S50" s="330">
        <f>'Tab 4-PPN11'!G46</f>
        <v>0</v>
      </c>
      <c r="T50" s="330">
        <f>'Tab 4-PPN12'!G46</f>
        <v>0</v>
      </c>
      <c r="U50" s="330">
        <f>'Tab 4-PPN13'!G46</f>
        <v>0</v>
      </c>
      <c r="V50" s="330">
        <f>'Tab 4-PPN14'!G46</f>
        <v>0</v>
      </c>
      <c r="W50" s="330">
        <f>'Tab 4-PPN15'!G46</f>
        <v>0</v>
      </c>
      <c r="X50" s="330">
        <f>'Tab 4-PPN16'!G46</f>
        <v>0</v>
      </c>
      <c r="Y50" s="330">
        <f>'Tab 4-PPN17'!G46</f>
        <v>0</v>
      </c>
      <c r="Z50" s="330">
        <f>'Tab 4-PPN18'!G46</f>
        <v>0</v>
      </c>
      <c r="AA50" s="330">
        <f>'Tab 4-PPN19'!G46</f>
        <v>0</v>
      </c>
      <c r="AB50" s="331">
        <f>'Tab 4-PPN9'!E46</f>
        <v>0</v>
      </c>
      <c r="AH50" s="426"/>
      <c r="AI50" s="426"/>
      <c r="AJ50" s="426"/>
      <c r="AK50" s="426"/>
      <c r="AL50" s="426"/>
    </row>
    <row r="51" spans="2:38" ht="18.75">
      <c r="B51" s="340"/>
      <c r="C51" s="324"/>
      <c r="D51" s="341"/>
      <c r="E51" s="330">
        <f>'TAB-3'!E51+'Tab4-PPN1'!E47+'Tab4-PPN2'!E47+'Tab4-PPN3'!E47+'Tab4-PPN4'!E47+'Tab4-PPN5'!E47+'Tab4-PPN6'!E47+'Tab4-PPN7'!E47+'Tab4-PPN8'!E47+'Tab 4-PPN9'!E47</f>
        <v>0</v>
      </c>
      <c r="F51" s="330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30">
        <f t="shared" si="3"/>
        <v>0</v>
      </c>
      <c r="H51" s="330">
        <f>'TAB-3'!E51</f>
        <v>0</v>
      </c>
      <c r="I51" s="330">
        <f>'Tab4-PPN1'!E47</f>
        <v>0</v>
      </c>
      <c r="J51" s="330">
        <f>'Tab4-PPN2'!E47</f>
        <v>0</v>
      </c>
      <c r="K51" s="330">
        <f>'Tab4-PPN3'!E47</f>
        <v>0</v>
      </c>
      <c r="L51" s="330">
        <f>'Tab4-PPN4'!E47</f>
        <v>0</v>
      </c>
      <c r="M51" s="330">
        <f>'Tab4-PPN5'!E47</f>
        <v>0</v>
      </c>
      <c r="N51" s="330">
        <f>'Tab4-PPN6'!E47</f>
        <v>0</v>
      </c>
      <c r="O51" s="330">
        <f>'Tab4-PPN7'!E47</f>
        <v>0</v>
      </c>
      <c r="P51" s="330">
        <f>'Tab4-PPN8'!E47</f>
        <v>0</v>
      </c>
      <c r="Q51" s="330">
        <f>'Tab 4-PPN9'!H47</f>
        <v>0</v>
      </c>
      <c r="R51" s="330">
        <f>'Tab 4-PPN10'!G47</f>
        <v>0</v>
      </c>
      <c r="S51" s="330">
        <f>'Tab 4-PPN11'!G47</f>
        <v>0</v>
      </c>
      <c r="T51" s="330">
        <f>'Tab 4-PPN12'!G47</f>
        <v>0</v>
      </c>
      <c r="U51" s="330">
        <f>'Tab 4-PPN13'!G47</f>
        <v>0</v>
      </c>
      <c r="V51" s="330">
        <f>'Tab 4-PPN14'!G47</f>
        <v>0</v>
      </c>
      <c r="W51" s="330">
        <f>'Tab 4-PPN15'!G47</f>
        <v>0</v>
      </c>
      <c r="X51" s="330">
        <f>'Tab 4-PPN16'!G47</f>
        <v>0</v>
      </c>
      <c r="Y51" s="330">
        <f>'Tab 4-PPN17'!G47</f>
        <v>0</v>
      </c>
      <c r="Z51" s="330">
        <f>'Tab 4-PPN18'!G47</f>
        <v>0</v>
      </c>
      <c r="AA51" s="330">
        <f>'Tab 4-PPN19'!G47</f>
        <v>0</v>
      </c>
      <c r="AB51" s="331">
        <f>'Tab 4-PPN9'!E47</f>
        <v>0</v>
      </c>
      <c r="AH51" s="426"/>
      <c r="AI51" s="426"/>
      <c r="AJ51" s="426"/>
      <c r="AK51" s="426"/>
      <c r="AL51" s="426"/>
    </row>
    <row r="52" spans="2:38" s="137" customFormat="1" ht="38.25" thickBot="1">
      <c r="B52" s="333" t="s">
        <v>23</v>
      </c>
      <c r="C52" s="322" t="s">
        <v>102</v>
      </c>
      <c r="D52" s="334">
        <v>615000</v>
      </c>
      <c r="E52" s="335">
        <f aca="true" t="shared" si="4" ref="E52:AB52">E53+E56</f>
        <v>0</v>
      </c>
      <c r="F52" s="335">
        <f t="shared" si="4"/>
        <v>0</v>
      </c>
      <c r="G52" s="335">
        <f t="shared" si="4"/>
        <v>0</v>
      </c>
      <c r="H52" s="335">
        <f t="shared" si="4"/>
        <v>0</v>
      </c>
      <c r="I52" s="335">
        <f t="shared" si="4"/>
        <v>0</v>
      </c>
      <c r="J52" s="335">
        <f t="shared" si="4"/>
        <v>0</v>
      </c>
      <c r="K52" s="335">
        <f t="shared" si="4"/>
        <v>0</v>
      </c>
      <c r="L52" s="335">
        <f t="shared" si="4"/>
        <v>0</v>
      </c>
      <c r="M52" s="335">
        <f t="shared" si="4"/>
        <v>0</v>
      </c>
      <c r="N52" s="335">
        <f t="shared" si="4"/>
        <v>0</v>
      </c>
      <c r="O52" s="335">
        <f t="shared" si="4"/>
        <v>0</v>
      </c>
      <c r="P52" s="335">
        <f t="shared" si="4"/>
        <v>0</v>
      </c>
      <c r="Q52" s="335">
        <f t="shared" si="4"/>
        <v>0</v>
      </c>
      <c r="R52" s="335">
        <f t="shared" si="4"/>
        <v>0</v>
      </c>
      <c r="S52" s="335">
        <f t="shared" si="4"/>
        <v>0</v>
      </c>
      <c r="T52" s="335">
        <f t="shared" si="4"/>
        <v>0</v>
      </c>
      <c r="U52" s="335">
        <f t="shared" si="4"/>
        <v>0</v>
      </c>
      <c r="V52" s="335">
        <f t="shared" si="4"/>
        <v>0</v>
      </c>
      <c r="W52" s="335">
        <f t="shared" si="4"/>
        <v>0</v>
      </c>
      <c r="X52" s="335">
        <f t="shared" si="4"/>
        <v>0</v>
      </c>
      <c r="Y52" s="335">
        <f t="shared" si="4"/>
        <v>0</v>
      </c>
      <c r="Z52" s="335">
        <f t="shared" si="4"/>
        <v>0</v>
      </c>
      <c r="AA52" s="335">
        <f t="shared" si="4"/>
        <v>0</v>
      </c>
      <c r="AB52" s="348">
        <f t="shared" si="4"/>
        <v>0</v>
      </c>
      <c r="AC52" s="142"/>
      <c r="AD52" s="142"/>
      <c r="AH52" s="426"/>
      <c r="AI52" s="426"/>
      <c r="AJ52" s="426"/>
      <c r="AK52" s="426"/>
      <c r="AL52" s="426"/>
    </row>
    <row r="53" spans="2:38" ht="37.5">
      <c r="B53" s="336">
        <v>1</v>
      </c>
      <c r="C53" s="337" t="s">
        <v>91</v>
      </c>
      <c r="D53" s="338">
        <v>615100</v>
      </c>
      <c r="E53" s="330">
        <f>'TAB-3'!E53+'Tab4-PPN1'!E49+'Tab4-PPN2'!E49+'Tab4-PPN3'!E49+'Tab4-PPN4'!E49+'Tab4-PPN5'!E49+'Tab4-PPN6'!E49+'Tab4-PPN7'!E49+'Tab4-PPN8'!E49+'Tab 4-PPN9'!E49</f>
        <v>0</v>
      </c>
      <c r="F53" s="33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39">
        <f>SUM(H53:AB53)</f>
        <v>0</v>
      </c>
      <c r="H53" s="330">
        <f>'TAB-3'!E53</f>
        <v>0</v>
      </c>
      <c r="I53" s="330">
        <f>'Tab4-PPN1'!E49</f>
        <v>0</v>
      </c>
      <c r="J53" s="330">
        <f>'Tab4-PPN2'!E49</f>
        <v>0</v>
      </c>
      <c r="K53" s="330">
        <f>'Tab4-PPN3'!E49</f>
        <v>0</v>
      </c>
      <c r="L53" s="330">
        <f>'Tab4-PPN4'!E49</f>
        <v>0</v>
      </c>
      <c r="M53" s="330">
        <f>'Tab4-PPN5'!E49</f>
        <v>0</v>
      </c>
      <c r="N53" s="330">
        <f>'Tab4-PPN6'!E49</f>
        <v>0</v>
      </c>
      <c r="O53" s="330">
        <f>'Tab4-PPN7'!E49</f>
        <v>0</v>
      </c>
      <c r="P53" s="330">
        <f>'Tab4-PPN8'!E49</f>
        <v>0</v>
      </c>
      <c r="Q53" s="330">
        <f>'Tab 4-PPN9'!H49</f>
        <v>0</v>
      </c>
      <c r="R53" s="330">
        <f>'Tab 4-PPN10'!G49</f>
        <v>0</v>
      </c>
      <c r="S53" s="330">
        <f>'Tab 4-PPN11'!G49</f>
        <v>0</v>
      </c>
      <c r="T53" s="330">
        <f>'Tab 4-PPN12'!G49</f>
        <v>0</v>
      </c>
      <c r="U53" s="330">
        <f>'Tab 4-PPN13'!G49</f>
        <v>0</v>
      </c>
      <c r="V53" s="330">
        <f>'Tab 4-PPN14'!G49</f>
        <v>0</v>
      </c>
      <c r="W53" s="330">
        <f>'Tab 4-PPN15'!G49</f>
        <v>0</v>
      </c>
      <c r="X53" s="330">
        <f>'Tab 4-PPN16'!G49</f>
        <v>0</v>
      </c>
      <c r="Y53" s="330">
        <f>'Tab 4-PPN17'!G49</f>
        <v>0</v>
      </c>
      <c r="Z53" s="330">
        <f>'Tab 4-PPN18'!G49</f>
        <v>0</v>
      </c>
      <c r="AA53" s="330">
        <f>'Tab 4-PPN19'!G49</f>
        <v>0</v>
      </c>
      <c r="AB53" s="331">
        <f>'Tab 4-PPN9'!E49</f>
        <v>0</v>
      </c>
      <c r="AH53" s="426"/>
      <c r="AI53" s="426"/>
      <c r="AJ53" s="426"/>
      <c r="AK53" s="426"/>
      <c r="AL53" s="426"/>
    </row>
    <row r="54" spans="2:38" ht="18.75">
      <c r="B54" s="340"/>
      <c r="C54" s="324"/>
      <c r="D54" s="341"/>
      <c r="E54" s="330">
        <f>'TAB-3'!E54+'Tab4-PPN1'!E50+'Tab4-PPN2'!E50+'Tab4-PPN3'!E50+'Tab4-PPN4'!E50+'Tab4-PPN5'!E50+'Tab4-PPN6'!E50+'Tab4-PPN7'!E50+'Tab4-PPN8'!E50+'Tab 4-PPN9'!E50</f>
        <v>0</v>
      </c>
      <c r="F54" s="330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30">
        <f>SUM(H54:AB54)</f>
        <v>0</v>
      </c>
      <c r="H54" s="330">
        <f>'TAB-3'!E54</f>
        <v>0</v>
      </c>
      <c r="I54" s="330">
        <f>'Tab4-PPN1'!E50</f>
        <v>0</v>
      </c>
      <c r="J54" s="330">
        <f>'Tab4-PPN2'!E50</f>
        <v>0</v>
      </c>
      <c r="K54" s="330">
        <f>'Tab4-PPN3'!E50</f>
        <v>0</v>
      </c>
      <c r="L54" s="330">
        <f>'Tab4-PPN4'!E50</f>
        <v>0</v>
      </c>
      <c r="M54" s="330">
        <f>'Tab4-PPN5'!E50</f>
        <v>0</v>
      </c>
      <c r="N54" s="330">
        <f>'Tab4-PPN6'!E50</f>
        <v>0</v>
      </c>
      <c r="O54" s="330">
        <f>'Tab4-PPN7'!E50</f>
        <v>0</v>
      </c>
      <c r="P54" s="330">
        <f>'Tab4-PPN8'!E50</f>
        <v>0</v>
      </c>
      <c r="Q54" s="330">
        <f>'Tab 4-PPN9'!H50</f>
        <v>0</v>
      </c>
      <c r="R54" s="330">
        <f>'Tab 4-PPN10'!G50</f>
        <v>0</v>
      </c>
      <c r="S54" s="330">
        <f>'Tab 4-PPN11'!G50</f>
        <v>0</v>
      </c>
      <c r="T54" s="330">
        <f>'Tab 4-PPN12'!G50</f>
        <v>0</v>
      </c>
      <c r="U54" s="330">
        <f>'Tab 4-PPN13'!G50</f>
        <v>0</v>
      </c>
      <c r="V54" s="330">
        <f>'Tab 4-PPN14'!G50</f>
        <v>0</v>
      </c>
      <c r="W54" s="330">
        <f>'Tab 4-PPN15'!G50</f>
        <v>0</v>
      </c>
      <c r="X54" s="330">
        <f>'Tab 4-PPN16'!G50</f>
        <v>0</v>
      </c>
      <c r="Y54" s="330">
        <f>'Tab 4-PPN17'!G50</f>
        <v>0</v>
      </c>
      <c r="Z54" s="330">
        <f>'Tab 4-PPN18'!G50</f>
        <v>0</v>
      </c>
      <c r="AA54" s="330">
        <f>'Tab 4-PPN19'!G50</f>
        <v>0</v>
      </c>
      <c r="AB54" s="331">
        <f>'Tab 4-PPN9'!E50</f>
        <v>0</v>
      </c>
      <c r="AH54" s="426"/>
      <c r="AI54" s="426"/>
      <c r="AJ54" s="426"/>
      <c r="AK54" s="426"/>
      <c r="AL54" s="426"/>
    </row>
    <row r="55" spans="2:38" ht="18.75">
      <c r="B55" s="340"/>
      <c r="C55" s="324"/>
      <c r="D55" s="341"/>
      <c r="E55" s="330">
        <f>'TAB-3'!E55+'Tab4-PPN1'!E51+'Tab4-PPN2'!E51+'Tab4-PPN3'!E51+'Tab4-PPN4'!E51+'Tab4-PPN5'!E51+'Tab4-PPN6'!E51+'Tab4-PPN7'!E51+'Tab4-PPN8'!E51+'Tab 4-PPN9'!E51</f>
        <v>0</v>
      </c>
      <c r="F55" s="330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30">
        <f>SUM(H55:AB55)</f>
        <v>0</v>
      </c>
      <c r="H55" s="330">
        <f>'TAB-3'!E55</f>
        <v>0</v>
      </c>
      <c r="I55" s="330">
        <f>'Tab4-PPN1'!E51</f>
        <v>0</v>
      </c>
      <c r="J55" s="330">
        <f>'Tab4-PPN2'!E51</f>
        <v>0</v>
      </c>
      <c r="K55" s="330">
        <f>'Tab4-PPN3'!E51</f>
        <v>0</v>
      </c>
      <c r="L55" s="330">
        <f>'Tab4-PPN4'!E51</f>
        <v>0</v>
      </c>
      <c r="M55" s="330">
        <f>'Tab4-PPN5'!E51</f>
        <v>0</v>
      </c>
      <c r="N55" s="330">
        <f>'Tab4-PPN6'!E51</f>
        <v>0</v>
      </c>
      <c r="O55" s="330">
        <f>'Tab4-PPN7'!E51</f>
        <v>0</v>
      </c>
      <c r="P55" s="330">
        <f>'Tab4-PPN8'!E51</f>
        <v>0</v>
      </c>
      <c r="Q55" s="330">
        <f>'Tab 4-PPN9'!H51</f>
        <v>0</v>
      </c>
      <c r="R55" s="330">
        <f>'Tab 4-PPN10'!G51</f>
        <v>0</v>
      </c>
      <c r="S55" s="330">
        <f>'Tab 4-PPN11'!G51</f>
        <v>0</v>
      </c>
      <c r="T55" s="330">
        <f>'Tab 4-PPN12'!G51</f>
        <v>0</v>
      </c>
      <c r="U55" s="330">
        <f>'Tab 4-PPN13'!G51</f>
        <v>0</v>
      </c>
      <c r="V55" s="330">
        <f>'Tab 4-PPN14'!G51</f>
        <v>0</v>
      </c>
      <c r="W55" s="330">
        <f>'Tab 4-PPN15'!G51</f>
        <v>0</v>
      </c>
      <c r="X55" s="330">
        <f>'Tab 4-PPN16'!G51</f>
        <v>0</v>
      </c>
      <c r="Y55" s="330">
        <f>'Tab 4-PPN17'!G51</f>
        <v>0</v>
      </c>
      <c r="Z55" s="330">
        <f>'Tab 4-PPN18'!G51</f>
        <v>0</v>
      </c>
      <c r="AA55" s="330">
        <f>'Tab 4-PPN19'!G51</f>
        <v>0</v>
      </c>
      <c r="AB55" s="331">
        <f>'Tab 4-PPN9'!E51</f>
        <v>0</v>
      </c>
      <c r="AH55" s="426"/>
      <c r="AI55" s="426"/>
      <c r="AJ55" s="426"/>
      <c r="AK55" s="426"/>
      <c r="AL55" s="426"/>
    </row>
    <row r="56" spans="2:38" ht="37.5">
      <c r="B56" s="340">
        <v>2</v>
      </c>
      <c r="C56" s="325" t="s">
        <v>92</v>
      </c>
      <c r="D56" s="341">
        <v>615200</v>
      </c>
      <c r="E56" s="330">
        <f>'TAB-3'!E56+'Tab4-PPN1'!E52+'Tab4-PPN2'!E52+'Tab4-PPN3'!E52+'Tab4-PPN4'!E52+'Tab4-PPN5'!E52+'Tab4-PPN6'!E52+'Tab4-PPN7'!E52+'Tab4-PPN8'!E52+'Tab 4-PPN9'!E52</f>
        <v>0</v>
      </c>
      <c r="F56" s="330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30">
        <f>SUM(H56:AB56)</f>
        <v>0</v>
      </c>
      <c r="H56" s="330">
        <f>'TAB-3'!E56</f>
        <v>0</v>
      </c>
      <c r="I56" s="330">
        <f>'Tab4-PPN1'!E52</f>
        <v>0</v>
      </c>
      <c r="J56" s="330">
        <f>'Tab4-PPN2'!E52</f>
        <v>0</v>
      </c>
      <c r="K56" s="330">
        <f>'Tab4-PPN3'!E52</f>
        <v>0</v>
      </c>
      <c r="L56" s="330">
        <f>'Tab4-PPN4'!E52</f>
        <v>0</v>
      </c>
      <c r="M56" s="330">
        <f>'Tab4-PPN5'!E52</f>
        <v>0</v>
      </c>
      <c r="N56" s="330">
        <f>'Tab4-PPN6'!E52</f>
        <v>0</v>
      </c>
      <c r="O56" s="330">
        <f>'Tab4-PPN7'!E52</f>
        <v>0</v>
      </c>
      <c r="P56" s="330">
        <f>'Tab4-PPN8'!E52</f>
        <v>0</v>
      </c>
      <c r="Q56" s="330">
        <f>'Tab 4-PPN9'!H52</f>
        <v>0</v>
      </c>
      <c r="R56" s="330">
        <f>'Tab 4-PPN10'!G52</f>
        <v>0</v>
      </c>
      <c r="S56" s="330">
        <f>'Tab 4-PPN11'!G52</f>
        <v>0</v>
      </c>
      <c r="T56" s="330">
        <f>'Tab 4-PPN12'!G52</f>
        <v>0</v>
      </c>
      <c r="U56" s="330">
        <f>'Tab 4-PPN13'!G52</f>
        <v>0</v>
      </c>
      <c r="V56" s="330">
        <f>'Tab 4-PPN14'!G52</f>
        <v>0</v>
      </c>
      <c r="W56" s="330">
        <f>'Tab 4-PPN15'!G52</f>
        <v>0</v>
      </c>
      <c r="X56" s="330">
        <f>'Tab 4-PPN16'!G52</f>
        <v>0</v>
      </c>
      <c r="Y56" s="330">
        <f>'Tab 4-PPN17'!G52</f>
        <v>0</v>
      </c>
      <c r="Z56" s="330">
        <f>'Tab 4-PPN18'!G52</f>
        <v>0</v>
      </c>
      <c r="AA56" s="330">
        <f>'Tab 4-PPN19'!G52</f>
        <v>0</v>
      </c>
      <c r="AB56" s="331">
        <f>'Tab 4-PPN9'!E52</f>
        <v>0</v>
      </c>
      <c r="AH56" s="426"/>
      <c r="AI56" s="426"/>
      <c r="AJ56" s="426"/>
      <c r="AK56" s="426"/>
      <c r="AL56" s="426"/>
    </row>
    <row r="57" spans="2:38" ht="18.75">
      <c r="B57" s="340"/>
      <c r="C57" s="325"/>
      <c r="D57" s="341"/>
      <c r="E57" s="330">
        <f>'TAB-3'!E57+'Tab4-PPN1'!E53+'Tab4-PPN2'!E53+'Tab4-PPN3'!E53+'Tab4-PPN4'!E53+'Tab4-PPN5'!E53+'Tab4-PPN6'!E53+'Tab4-PPN7'!E53+'Tab4-PPN8'!E53+'Tab 4-PPN9'!E53</f>
        <v>0</v>
      </c>
      <c r="F57" s="330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30">
        <f>SUM(H57:AB57)</f>
        <v>0</v>
      </c>
      <c r="H57" s="330">
        <f>'TAB-3'!E57</f>
        <v>0</v>
      </c>
      <c r="I57" s="330">
        <f>'Tab4-PPN1'!E53</f>
        <v>0</v>
      </c>
      <c r="J57" s="330">
        <f>'Tab4-PPN2'!E53</f>
        <v>0</v>
      </c>
      <c r="K57" s="330">
        <f>'Tab4-PPN3'!E53</f>
        <v>0</v>
      </c>
      <c r="L57" s="330">
        <f>'Tab4-PPN4'!E53</f>
        <v>0</v>
      </c>
      <c r="M57" s="330">
        <f>'Tab4-PPN5'!E53</f>
        <v>0</v>
      </c>
      <c r="N57" s="330">
        <f>'Tab4-PPN6'!E53</f>
        <v>0</v>
      </c>
      <c r="O57" s="330">
        <f>'Tab4-PPN7'!E53</f>
        <v>0</v>
      </c>
      <c r="P57" s="330">
        <f>'Tab4-PPN8'!E53</f>
        <v>0</v>
      </c>
      <c r="Q57" s="330">
        <f>'Tab 4-PPN9'!H53</f>
        <v>0</v>
      </c>
      <c r="R57" s="330">
        <f>'Tab 4-PPN10'!G53</f>
        <v>0</v>
      </c>
      <c r="S57" s="330">
        <f>'Tab 4-PPN11'!G53</f>
        <v>0</v>
      </c>
      <c r="T57" s="330">
        <f>'Tab 4-PPN12'!G53</f>
        <v>0</v>
      </c>
      <c r="U57" s="330">
        <f>'Tab 4-PPN13'!G53</f>
        <v>0</v>
      </c>
      <c r="V57" s="330">
        <f>'Tab 4-PPN14'!G53</f>
        <v>0</v>
      </c>
      <c r="W57" s="330">
        <f>'Tab 4-PPN15'!G53</f>
        <v>0</v>
      </c>
      <c r="X57" s="330">
        <f>'Tab 4-PPN16'!G53</f>
        <v>0</v>
      </c>
      <c r="Y57" s="330">
        <f>'Tab 4-PPN17'!G53</f>
        <v>0</v>
      </c>
      <c r="Z57" s="330">
        <f>'Tab 4-PPN18'!G53</f>
        <v>0</v>
      </c>
      <c r="AA57" s="330">
        <f>'Tab 4-PPN19'!G53</f>
        <v>0</v>
      </c>
      <c r="AB57" s="331">
        <f>'Tab 4-PPN9'!E53</f>
        <v>0</v>
      </c>
      <c r="AH57" s="426"/>
      <c r="AI57" s="426"/>
      <c r="AJ57" s="426"/>
      <c r="AK57" s="426"/>
      <c r="AL57" s="426"/>
    </row>
    <row r="58" spans="2:38" s="137" customFormat="1" ht="38.25" thickBot="1">
      <c r="B58" s="333" t="s">
        <v>24</v>
      </c>
      <c r="C58" s="322" t="s">
        <v>48</v>
      </c>
      <c r="D58" s="334">
        <v>616000</v>
      </c>
      <c r="E58" s="335">
        <f aca="true" t="shared" si="5" ref="E58:AB58">E59</f>
        <v>0</v>
      </c>
      <c r="F58" s="335">
        <f t="shared" si="5"/>
        <v>0</v>
      </c>
      <c r="G58" s="335">
        <f t="shared" si="5"/>
        <v>0</v>
      </c>
      <c r="H58" s="335">
        <f t="shared" si="5"/>
        <v>0</v>
      </c>
      <c r="I58" s="335">
        <f t="shared" si="5"/>
        <v>0</v>
      </c>
      <c r="J58" s="335">
        <f t="shared" si="5"/>
        <v>0</v>
      </c>
      <c r="K58" s="335">
        <f t="shared" si="5"/>
        <v>0</v>
      </c>
      <c r="L58" s="335">
        <f t="shared" si="5"/>
        <v>0</v>
      </c>
      <c r="M58" s="335">
        <f t="shared" si="5"/>
        <v>0</v>
      </c>
      <c r="N58" s="335">
        <f t="shared" si="5"/>
        <v>0</v>
      </c>
      <c r="O58" s="335">
        <f t="shared" si="5"/>
        <v>0</v>
      </c>
      <c r="P58" s="335">
        <f t="shared" si="5"/>
        <v>0</v>
      </c>
      <c r="Q58" s="335">
        <f t="shared" si="5"/>
        <v>0</v>
      </c>
      <c r="R58" s="335">
        <f t="shared" si="5"/>
        <v>0</v>
      </c>
      <c r="S58" s="335">
        <f t="shared" si="5"/>
        <v>0</v>
      </c>
      <c r="T58" s="335">
        <f t="shared" si="5"/>
        <v>0</v>
      </c>
      <c r="U58" s="335">
        <f t="shared" si="5"/>
        <v>0</v>
      </c>
      <c r="V58" s="335">
        <f t="shared" si="5"/>
        <v>0</v>
      </c>
      <c r="W58" s="335">
        <f t="shared" si="5"/>
        <v>0</v>
      </c>
      <c r="X58" s="335">
        <f t="shared" si="5"/>
        <v>0</v>
      </c>
      <c r="Y58" s="335">
        <f t="shared" si="5"/>
        <v>0</v>
      </c>
      <c r="Z58" s="335">
        <f t="shared" si="5"/>
        <v>0</v>
      </c>
      <c r="AA58" s="335">
        <f t="shared" si="5"/>
        <v>0</v>
      </c>
      <c r="AB58" s="348">
        <f t="shared" si="5"/>
        <v>0</v>
      </c>
      <c r="AC58" s="142"/>
      <c r="AD58" s="142"/>
      <c r="AH58" s="426"/>
      <c r="AI58" s="426"/>
      <c r="AJ58" s="426"/>
      <c r="AK58" s="426"/>
      <c r="AL58" s="426"/>
    </row>
    <row r="59" spans="2:38" ht="18.75">
      <c r="B59" s="336">
        <v>1</v>
      </c>
      <c r="C59" s="343" t="s">
        <v>93</v>
      </c>
      <c r="D59" s="338">
        <v>616200</v>
      </c>
      <c r="E59" s="330">
        <f>'TAB-3'!E59+'Tab4-PPN1'!E55+'Tab4-PPN2'!E55+'Tab4-PPN3'!E55+'Tab4-PPN4'!E55+'Tab4-PPN5'!E55+'Tab4-PPN6'!E55+'Tab4-PPN7'!E55+'Tab4-PPN8'!E55+'Tab 4-PPN9'!E55</f>
        <v>0</v>
      </c>
      <c r="F59" s="339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39">
        <f>SUM(H59:AB59)</f>
        <v>0</v>
      </c>
      <c r="H59" s="330">
        <f>'TAB-3'!E59</f>
        <v>0</v>
      </c>
      <c r="I59" s="330">
        <f>'Tab4-PPN1'!E55</f>
        <v>0</v>
      </c>
      <c r="J59" s="330">
        <f>'Tab4-PPN2'!E55</f>
        <v>0</v>
      </c>
      <c r="K59" s="330">
        <f>'Tab4-PPN3'!E55</f>
        <v>0</v>
      </c>
      <c r="L59" s="330">
        <f>'Tab4-PPN4'!E55</f>
        <v>0</v>
      </c>
      <c r="M59" s="330">
        <f>'Tab4-PPN5'!E55</f>
        <v>0</v>
      </c>
      <c r="N59" s="330">
        <f>'Tab4-PPN6'!E55</f>
        <v>0</v>
      </c>
      <c r="O59" s="330">
        <f>'Tab4-PPN7'!E55</f>
        <v>0</v>
      </c>
      <c r="P59" s="330">
        <f>'Tab4-PPN8'!E55</f>
        <v>0</v>
      </c>
      <c r="Q59" s="330">
        <f>'Tab 4-PPN9'!H55</f>
        <v>0</v>
      </c>
      <c r="R59" s="330">
        <f>'Tab 4-PPN10'!G55</f>
        <v>0</v>
      </c>
      <c r="S59" s="330">
        <f>'Tab 4-PPN11'!G55</f>
        <v>0</v>
      </c>
      <c r="T59" s="330">
        <f>'Tab 4-PPN12'!G55</f>
        <v>0</v>
      </c>
      <c r="U59" s="330">
        <f>'Tab 4-PPN13'!G55</f>
        <v>0</v>
      </c>
      <c r="V59" s="330">
        <f>'Tab 4-PPN14'!G55</f>
        <v>0</v>
      </c>
      <c r="W59" s="330">
        <f>'Tab 4-PPN15'!G55</f>
        <v>0</v>
      </c>
      <c r="X59" s="330">
        <f>'Tab 4-PPN16'!G55</f>
        <v>0</v>
      </c>
      <c r="Y59" s="330">
        <f>'Tab 4-PPN17'!G55</f>
        <v>0</v>
      </c>
      <c r="Z59" s="330">
        <f>'Tab 4-PPN18'!G55</f>
        <v>0</v>
      </c>
      <c r="AA59" s="330">
        <f>'Tab 4-PPN19'!G55</f>
        <v>0</v>
      </c>
      <c r="AB59" s="331">
        <f>'Tab 4-PPN9'!E55</f>
        <v>0</v>
      </c>
      <c r="AH59" s="426"/>
      <c r="AI59" s="426"/>
      <c r="AJ59" s="426"/>
      <c r="AK59" s="426"/>
      <c r="AL59" s="426"/>
    </row>
    <row r="60" spans="2:28" s="137" customFormat="1" ht="57" thickBot="1">
      <c r="B60" s="333" t="s">
        <v>28</v>
      </c>
      <c r="C60" s="322" t="s">
        <v>140</v>
      </c>
      <c r="D60" s="334"/>
      <c r="E60" s="335">
        <f>SUM(E61:E66)</f>
        <v>0</v>
      </c>
      <c r="F60" s="335">
        <f>SUM(F61:F66)</f>
        <v>0</v>
      </c>
      <c r="G60" s="335">
        <f aca="true" t="shared" si="6" ref="G60:AB60">SUM(G61:G66)</f>
        <v>0</v>
      </c>
      <c r="H60" s="335">
        <f t="shared" si="6"/>
        <v>0</v>
      </c>
      <c r="I60" s="335">
        <f t="shared" si="6"/>
        <v>0</v>
      </c>
      <c r="J60" s="335">
        <f t="shared" si="6"/>
        <v>0</v>
      </c>
      <c r="K60" s="335">
        <f t="shared" si="6"/>
        <v>0</v>
      </c>
      <c r="L60" s="335">
        <f t="shared" si="6"/>
        <v>0</v>
      </c>
      <c r="M60" s="335">
        <f t="shared" si="6"/>
        <v>0</v>
      </c>
      <c r="N60" s="335">
        <f t="shared" si="6"/>
        <v>0</v>
      </c>
      <c r="O60" s="335">
        <f t="shared" si="6"/>
        <v>0</v>
      </c>
      <c r="P60" s="335">
        <f t="shared" si="6"/>
        <v>0</v>
      </c>
      <c r="Q60" s="335">
        <f t="shared" si="6"/>
        <v>0</v>
      </c>
      <c r="R60" s="335">
        <f t="shared" si="6"/>
        <v>0</v>
      </c>
      <c r="S60" s="335">
        <f t="shared" si="6"/>
        <v>0</v>
      </c>
      <c r="T60" s="335">
        <f t="shared" si="6"/>
        <v>0</v>
      </c>
      <c r="U60" s="335">
        <f t="shared" si="6"/>
        <v>0</v>
      </c>
      <c r="V60" s="335">
        <f t="shared" si="6"/>
        <v>0</v>
      </c>
      <c r="W60" s="335">
        <f t="shared" si="6"/>
        <v>0</v>
      </c>
      <c r="X60" s="335">
        <f t="shared" si="6"/>
        <v>0</v>
      </c>
      <c r="Y60" s="335">
        <f t="shared" si="6"/>
        <v>0</v>
      </c>
      <c r="Z60" s="335">
        <f t="shared" si="6"/>
        <v>0</v>
      </c>
      <c r="AA60" s="335">
        <f t="shared" si="6"/>
        <v>0</v>
      </c>
      <c r="AB60" s="348">
        <f t="shared" si="6"/>
        <v>0</v>
      </c>
    </row>
    <row r="61" spans="2:28" ht="37.5">
      <c r="B61" s="344">
        <v>1</v>
      </c>
      <c r="C61" s="345" t="s">
        <v>94</v>
      </c>
      <c r="D61" s="346">
        <v>821100</v>
      </c>
      <c r="E61" s="330">
        <f>'TAB-3'!E61+'Tab4-PPN1'!E57+'Tab4-PPN2'!E57+'Tab4-PPN3'!E57+'Tab4-PPN4'!E57+'Tab4-PPN5'!E57+'Tab4-PPN6'!E57+'Tab4-PPN7'!E57+'Tab4-PPN8'!E57+'Tab 4-PPN9'!E57</f>
        <v>0</v>
      </c>
      <c r="F61" s="339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39">
        <f aca="true" t="shared" si="7" ref="G61:G66">SUM(H61:AB61)</f>
        <v>0</v>
      </c>
      <c r="H61" s="330">
        <f>'TAB-3'!E61</f>
        <v>0</v>
      </c>
      <c r="I61" s="330">
        <f>'Tab4-PPN1'!E57</f>
        <v>0</v>
      </c>
      <c r="J61" s="330">
        <f>'Tab4-PPN2'!E57</f>
        <v>0</v>
      </c>
      <c r="K61" s="330">
        <f>'Tab4-PPN3'!E57</f>
        <v>0</v>
      </c>
      <c r="L61" s="330">
        <f>'Tab4-PPN4'!E57</f>
        <v>0</v>
      </c>
      <c r="M61" s="330">
        <f>'Tab4-PPN5'!E57</f>
        <v>0</v>
      </c>
      <c r="N61" s="330">
        <f>'Tab4-PPN6'!E57</f>
        <v>0</v>
      </c>
      <c r="O61" s="330">
        <f>'Tab4-PPN7'!E57</f>
        <v>0</v>
      </c>
      <c r="P61" s="330">
        <f>'Tab4-PPN8'!E57</f>
        <v>0</v>
      </c>
      <c r="Q61" s="330">
        <f>'Tab 4-PPN9'!H57</f>
        <v>0</v>
      </c>
      <c r="R61" s="330">
        <f>'Tab 4-PPN10'!G57</f>
        <v>0</v>
      </c>
      <c r="S61" s="330">
        <f>'Tab 4-PPN11'!G57</f>
        <v>0</v>
      </c>
      <c r="T61" s="330">
        <f>'Tab 4-PPN12'!G57</f>
        <v>0</v>
      </c>
      <c r="U61" s="330">
        <f>'Tab 4-PPN13'!G57</f>
        <v>0</v>
      </c>
      <c r="V61" s="330">
        <f>'Tab 4-PPN14'!G57</f>
        <v>0</v>
      </c>
      <c r="W61" s="330">
        <f>'Tab 4-PPN15'!G57</f>
        <v>0</v>
      </c>
      <c r="X61" s="330">
        <f>'Tab 4-PPN16'!G57</f>
        <v>0</v>
      </c>
      <c r="Y61" s="330">
        <f>'Tab 4-PPN17'!G57</f>
        <v>0</v>
      </c>
      <c r="Z61" s="330">
        <f>'Tab 4-PPN18'!G57</f>
        <v>0</v>
      </c>
      <c r="AA61" s="330">
        <f>'Tab 4-PPN19'!G57</f>
        <v>0</v>
      </c>
      <c r="AB61" s="331">
        <f>'Tab 4-PPN9'!E57</f>
        <v>0</v>
      </c>
    </row>
    <row r="62" spans="2:28" ht="18.75">
      <c r="B62" s="332">
        <v>2</v>
      </c>
      <c r="C62" s="319" t="s">
        <v>43</v>
      </c>
      <c r="D62" s="320">
        <v>821200</v>
      </c>
      <c r="E62" s="330">
        <f>'TAB-3'!E62+'Tab4-PPN1'!E58+'Tab4-PPN2'!E58+'Tab4-PPN3'!E58+'Tab4-PPN4'!E58+'Tab4-PPN5'!E58+'Tab4-PPN6'!E58+'Tab4-PPN7'!E58+'Tab4-PPN8'!E58+'Tab 4-PPN9'!E58</f>
        <v>0</v>
      </c>
      <c r="F62" s="330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30">
        <f t="shared" si="7"/>
        <v>0</v>
      </c>
      <c r="H62" s="330">
        <f>'TAB-3'!E62</f>
        <v>0</v>
      </c>
      <c r="I62" s="330">
        <f>'Tab4-PPN1'!E58</f>
        <v>0</v>
      </c>
      <c r="J62" s="330">
        <f>'Tab4-PPN2'!E58</f>
        <v>0</v>
      </c>
      <c r="K62" s="330">
        <f>'Tab4-PPN3'!E58</f>
        <v>0</v>
      </c>
      <c r="L62" s="330">
        <f>'Tab4-PPN4'!E58</f>
        <v>0</v>
      </c>
      <c r="M62" s="330">
        <f>'Tab4-PPN5'!E58</f>
        <v>0</v>
      </c>
      <c r="N62" s="330">
        <f>'Tab4-PPN6'!E58</f>
        <v>0</v>
      </c>
      <c r="O62" s="330">
        <f>'Tab4-PPN7'!E58</f>
        <v>0</v>
      </c>
      <c r="P62" s="330">
        <f>'Tab4-PPN8'!E58</f>
        <v>0</v>
      </c>
      <c r="Q62" s="330">
        <f>'Tab 4-PPN9'!H58</f>
        <v>0</v>
      </c>
      <c r="R62" s="330">
        <f>'Tab 4-PPN10'!G58</f>
        <v>0</v>
      </c>
      <c r="S62" s="330">
        <f>'Tab 4-PPN11'!G58</f>
        <v>0</v>
      </c>
      <c r="T62" s="330">
        <f>'Tab 4-PPN12'!G58</f>
        <v>0</v>
      </c>
      <c r="U62" s="330">
        <f>'Tab 4-PPN13'!G58</f>
        <v>0</v>
      </c>
      <c r="V62" s="330">
        <f>'Tab 4-PPN14'!G58</f>
        <v>0</v>
      </c>
      <c r="W62" s="330">
        <f>'Tab 4-PPN15'!G58</f>
        <v>0</v>
      </c>
      <c r="X62" s="330">
        <f>'Tab 4-PPN16'!G58</f>
        <v>0</v>
      </c>
      <c r="Y62" s="330">
        <f>'Tab 4-PPN17'!G58</f>
        <v>0</v>
      </c>
      <c r="Z62" s="330">
        <f>'Tab 4-PPN18'!G58</f>
        <v>0</v>
      </c>
      <c r="AA62" s="330">
        <f>'Tab 4-PPN19'!G58</f>
        <v>0</v>
      </c>
      <c r="AB62" s="331">
        <f>'Tab 4-PPN9'!E58</f>
        <v>0</v>
      </c>
    </row>
    <row r="63" spans="2:28" ht="18.75">
      <c r="B63" s="332">
        <v>3</v>
      </c>
      <c r="C63" s="319" t="s">
        <v>44</v>
      </c>
      <c r="D63" s="320">
        <v>821300</v>
      </c>
      <c r="E63" s="330">
        <f>'TAB-3'!E63+'Tab4-PPN1'!E59+'Tab4-PPN2'!E59+'Tab4-PPN3'!E59+'Tab4-PPN4'!E59+'Tab4-PPN5'!E59+'Tab4-PPN6'!E59+'Tab4-PPN7'!E59+'Tab4-PPN8'!E59+'Tab 4-PPN9'!E59</f>
        <v>0</v>
      </c>
      <c r="F63" s="330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30">
        <f t="shared" si="7"/>
        <v>0</v>
      </c>
      <c r="H63" s="330">
        <f>'TAB-3'!E63</f>
        <v>0</v>
      </c>
      <c r="I63" s="330">
        <f>'Tab4-PPN1'!E59</f>
        <v>0</v>
      </c>
      <c r="J63" s="330">
        <f>'Tab4-PPN2'!E59</f>
        <v>0</v>
      </c>
      <c r="K63" s="330">
        <f>'Tab4-PPN3'!E59</f>
        <v>0</v>
      </c>
      <c r="L63" s="330">
        <f>'Tab4-PPN4'!E59</f>
        <v>0</v>
      </c>
      <c r="M63" s="330">
        <f>'Tab4-PPN5'!E59</f>
        <v>0</v>
      </c>
      <c r="N63" s="330">
        <f>'Tab4-PPN6'!E59</f>
        <v>0</v>
      </c>
      <c r="O63" s="330">
        <f>'Tab4-PPN7'!E59</f>
        <v>0</v>
      </c>
      <c r="P63" s="330">
        <f>'Tab4-PPN8'!E59</f>
        <v>0</v>
      </c>
      <c r="Q63" s="330">
        <f>'Tab 4-PPN9'!H59</f>
        <v>0</v>
      </c>
      <c r="R63" s="330">
        <f>'Tab 4-PPN10'!G59</f>
        <v>0</v>
      </c>
      <c r="S63" s="330">
        <f>'Tab 4-PPN11'!G59</f>
        <v>0</v>
      </c>
      <c r="T63" s="330">
        <f>'Tab 4-PPN12'!G59</f>
        <v>0</v>
      </c>
      <c r="U63" s="330">
        <f>'Tab 4-PPN13'!G59</f>
        <v>0</v>
      </c>
      <c r="V63" s="330">
        <f>'Tab 4-PPN14'!G59</f>
        <v>0</v>
      </c>
      <c r="W63" s="330">
        <f>'Tab 4-PPN15'!G59</f>
        <v>0</v>
      </c>
      <c r="X63" s="330">
        <f>'Tab 4-PPN16'!G59</f>
        <v>0</v>
      </c>
      <c r="Y63" s="330">
        <f>'Tab 4-PPN17'!G59</f>
        <v>0</v>
      </c>
      <c r="Z63" s="330">
        <f>'Tab 4-PPN18'!G59</f>
        <v>0</v>
      </c>
      <c r="AA63" s="330">
        <f>'Tab 4-PPN19'!G59</f>
        <v>0</v>
      </c>
      <c r="AB63" s="331">
        <f>'Tab 4-PPN9'!E59</f>
        <v>0</v>
      </c>
    </row>
    <row r="64" spans="2:28" ht="37.5">
      <c r="B64" s="332">
        <v>4</v>
      </c>
      <c r="C64" s="325" t="s">
        <v>45</v>
      </c>
      <c r="D64" s="320">
        <v>821400</v>
      </c>
      <c r="E64" s="330">
        <f>'TAB-3'!E64+'Tab4-PPN1'!E60+'Tab4-PPN2'!E60+'Tab4-PPN3'!E60+'Tab4-PPN4'!E60+'Tab4-PPN5'!E60+'Tab4-PPN6'!E60+'Tab4-PPN7'!E60+'Tab4-PPN8'!E60+'Tab 4-PPN9'!E60</f>
        <v>0</v>
      </c>
      <c r="F64" s="330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30">
        <f t="shared" si="7"/>
        <v>0</v>
      </c>
      <c r="H64" s="330">
        <f>'TAB-3'!E64</f>
        <v>0</v>
      </c>
      <c r="I64" s="330">
        <f>'Tab4-PPN1'!E60</f>
        <v>0</v>
      </c>
      <c r="J64" s="330">
        <f>'Tab4-PPN2'!E60</f>
        <v>0</v>
      </c>
      <c r="K64" s="330">
        <f>'Tab4-PPN3'!E60</f>
        <v>0</v>
      </c>
      <c r="L64" s="330">
        <f>'Tab4-PPN4'!E60</f>
        <v>0</v>
      </c>
      <c r="M64" s="330">
        <f>'Tab4-PPN5'!E60</f>
        <v>0</v>
      </c>
      <c r="N64" s="330">
        <f>'Tab4-PPN6'!E60</f>
        <v>0</v>
      </c>
      <c r="O64" s="330">
        <f>'Tab4-PPN7'!E60</f>
        <v>0</v>
      </c>
      <c r="P64" s="330">
        <f>'Tab4-PPN8'!E60</f>
        <v>0</v>
      </c>
      <c r="Q64" s="330">
        <f>'Tab 4-PPN9'!H60</f>
        <v>0</v>
      </c>
      <c r="R64" s="330">
        <f>'Tab 4-PPN10'!G60</f>
        <v>0</v>
      </c>
      <c r="S64" s="330">
        <f>'Tab 4-PPN11'!G60</f>
        <v>0</v>
      </c>
      <c r="T64" s="330">
        <f>'Tab 4-PPN12'!G60</f>
        <v>0</v>
      </c>
      <c r="U64" s="330">
        <f>'Tab 4-PPN13'!G60</f>
        <v>0</v>
      </c>
      <c r="V64" s="330">
        <f>'Tab 4-PPN14'!G60</f>
        <v>0</v>
      </c>
      <c r="W64" s="330">
        <f>'Tab 4-PPN15'!G60</f>
        <v>0</v>
      </c>
      <c r="X64" s="330">
        <f>'Tab 4-PPN16'!G60</f>
        <v>0</v>
      </c>
      <c r="Y64" s="330">
        <f>'Tab 4-PPN17'!G60</f>
        <v>0</v>
      </c>
      <c r="Z64" s="330">
        <f>'Tab 4-PPN18'!G60</f>
        <v>0</v>
      </c>
      <c r="AA64" s="330">
        <f>'Tab 4-PPN19'!G60</f>
        <v>0</v>
      </c>
      <c r="AB64" s="331">
        <f>'Tab 4-PPN9'!E60</f>
        <v>0</v>
      </c>
    </row>
    <row r="65" spans="2:28" ht="37.5">
      <c r="B65" s="332">
        <v>5</v>
      </c>
      <c r="C65" s="325" t="s">
        <v>46</v>
      </c>
      <c r="D65" s="320">
        <v>821500</v>
      </c>
      <c r="E65" s="330">
        <f>'TAB-3'!E65+'Tab4-PPN1'!E61+'Tab4-PPN2'!E61+'Tab4-PPN3'!E61+'Tab4-PPN4'!E61+'Tab4-PPN5'!E61+'Tab4-PPN6'!E61+'Tab4-PPN7'!E61+'Tab4-PPN8'!E61+'Tab 4-PPN9'!E61</f>
        <v>0</v>
      </c>
      <c r="F65" s="330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30">
        <f t="shared" si="7"/>
        <v>0</v>
      </c>
      <c r="H65" s="330">
        <f>'TAB-3'!E65</f>
        <v>0</v>
      </c>
      <c r="I65" s="330">
        <f>'Tab4-PPN1'!E61</f>
        <v>0</v>
      </c>
      <c r="J65" s="330">
        <f>'Tab4-PPN2'!E61</f>
        <v>0</v>
      </c>
      <c r="K65" s="330">
        <f>'Tab4-PPN3'!E61</f>
        <v>0</v>
      </c>
      <c r="L65" s="330">
        <f>'Tab4-PPN4'!E61</f>
        <v>0</v>
      </c>
      <c r="M65" s="330">
        <f>'Tab4-PPN5'!E61</f>
        <v>0</v>
      </c>
      <c r="N65" s="330">
        <f>'Tab4-PPN6'!E61</f>
        <v>0</v>
      </c>
      <c r="O65" s="330">
        <f>'Tab4-PPN7'!E61</f>
        <v>0</v>
      </c>
      <c r="P65" s="330">
        <f>'Tab4-PPN8'!E61</f>
        <v>0</v>
      </c>
      <c r="Q65" s="330">
        <f>'Tab 4-PPN9'!H61</f>
        <v>0</v>
      </c>
      <c r="R65" s="330">
        <f>'Tab 4-PPN10'!G61</f>
        <v>0</v>
      </c>
      <c r="S65" s="330">
        <f>'Tab 4-PPN11'!G61</f>
        <v>0</v>
      </c>
      <c r="T65" s="330">
        <f>'Tab 4-PPN12'!G61</f>
        <v>0</v>
      </c>
      <c r="U65" s="330">
        <f>'Tab 4-PPN13'!G61</f>
        <v>0</v>
      </c>
      <c r="V65" s="330">
        <f>'Tab 4-PPN14'!G61</f>
        <v>0</v>
      </c>
      <c r="W65" s="330">
        <f>'Tab 4-PPN15'!G61</f>
        <v>0</v>
      </c>
      <c r="X65" s="330">
        <f>'Tab 4-PPN16'!G61</f>
        <v>0</v>
      </c>
      <c r="Y65" s="330">
        <f>'Tab 4-PPN17'!G61</f>
        <v>0</v>
      </c>
      <c r="Z65" s="330">
        <f>'Tab 4-PPN18'!G61</f>
        <v>0</v>
      </c>
      <c r="AA65" s="330">
        <f>'Tab 4-PPN19'!G61</f>
        <v>0</v>
      </c>
      <c r="AB65" s="331">
        <f>'Tab 4-PPN9'!E61</f>
        <v>0</v>
      </c>
    </row>
    <row r="66" spans="2:30" ht="42" customHeight="1">
      <c r="B66" s="332">
        <v>6</v>
      </c>
      <c r="C66" s="325" t="s">
        <v>47</v>
      </c>
      <c r="D66" s="320">
        <v>821600</v>
      </c>
      <c r="E66" s="330">
        <f>'TAB-3'!E66+'Tab4-PPN1'!E62+'Tab4-PPN2'!E62+'Tab4-PPN3'!E62+'Tab4-PPN4'!E62+'Tab4-PPN5'!E62+'Tab4-PPN6'!E62+'Tab4-PPN7'!E62+'Tab4-PPN8'!E62+'Tab 4-PPN9'!E62</f>
        <v>0</v>
      </c>
      <c r="F66" s="330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30">
        <f t="shared" si="7"/>
        <v>0</v>
      </c>
      <c r="H66" s="330">
        <f>'TAB-3'!E66</f>
        <v>0</v>
      </c>
      <c r="I66" s="330">
        <f>'Tab4-PPN1'!E62</f>
        <v>0</v>
      </c>
      <c r="J66" s="330">
        <f>'Tab4-PPN2'!E62</f>
        <v>0</v>
      </c>
      <c r="K66" s="330">
        <f>'Tab4-PPN3'!E62</f>
        <v>0</v>
      </c>
      <c r="L66" s="330">
        <f>'Tab4-PPN4'!E62</f>
        <v>0</v>
      </c>
      <c r="M66" s="330">
        <f>'Tab4-PPN5'!E62</f>
        <v>0</v>
      </c>
      <c r="N66" s="330">
        <f>'Tab4-PPN6'!E62</f>
        <v>0</v>
      </c>
      <c r="O66" s="330">
        <f>'Tab4-PPN7'!E62</f>
        <v>0</v>
      </c>
      <c r="P66" s="330">
        <f>'Tab4-PPN8'!E62</f>
        <v>0</v>
      </c>
      <c r="Q66" s="330">
        <f>'Tab 4-PPN9'!H62</f>
        <v>0</v>
      </c>
      <c r="R66" s="330">
        <f>'Tab 4-PPN10'!G62</f>
        <v>0</v>
      </c>
      <c r="S66" s="330">
        <f>'Tab 4-PPN11'!G62</f>
        <v>0</v>
      </c>
      <c r="T66" s="330">
        <f>'Tab 4-PPN12'!G62</f>
        <v>0</v>
      </c>
      <c r="U66" s="330">
        <f>'Tab 4-PPN13'!G62</f>
        <v>0</v>
      </c>
      <c r="V66" s="330">
        <f>'Tab 4-PPN14'!G62</f>
        <v>0</v>
      </c>
      <c r="W66" s="330">
        <f>'Tab 4-PPN15'!G62</f>
        <v>0</v>
      </c>
      <c r="X66" s="330">
        <f>'Tab 4-PPN16'!G62</f>
        <v>0</v>
      </c>
      <c r="Y66" s="330">
        <f>'Tab 4-PPN17'!G62</f>
        <v>0</v>
      </c>
      <c r="Z66" s="330">
        <f>'Tab 4-PPN18'!G62</f>
        <v>0</v>
      </c>
      <c r="AA66" s="330">
        <f>'Tab 4-PPN19'!G62</f>
        <v>0</v>
      </c>
      <c r="AB66" s="331">
        <f>'Tab 4-PPN9'!E62</f>
        <v>0</v>
      </c>
      <c r="AC66" s="11"/>
      <c r="AD66" s="11"/>
    </row>
    <row r="67" spans="2:30" s="137" customFormat="1" ht="49.5" customHeight="1" thickBot="1">
      <c r="B67" s="333"/>
      <c r="C67" s="322" t="s">
        <v>176</v>
      </c>
      <c r="D67" s="347"/>
      <c r="E67" s="335">
        <f aca="true" t="shared" si="8" ref="E67:AB67">E14+E26+E52+E58+E60</f>
        <v>434000</v>
      </c>
      <c r="F67" s="335">
        <f t="shared" si="8"/>
        <v>0</v>
      </c>
      <c r="G67" s="335">
        <f t="shared" si="8"/>
        <v>434000</v>
      </c>
      <c r="H67" s="335">
        <f t="shared" si="8"/>
        <v>434000</v>
      </c>
      <c r="I67" s="335">
        <f t="shared" si="8"/>
        <v>0</v>
      </c>
      <c r="J67" s="335">
        <f t="shared" si="8"/>
        <v>0</v>
      </c>
      <c r="K67" s="335">
        <f t="shared" si="8"/>
        <v>0</v>
      </c>
      <c r="L67" s="335">
        <f t="shared" si="8"/>
        <v>0</v>
      </c>
      <c r="M67" s="335">
        <f t="shared" si="8"/>
        <v>0</v>
      </c>
      <c r="N67" s="335">
        <f t="shared" si="8"/>
        <v>0</v>
      </c>
      <c r="O67" s="335">
        <f t="shared" si="8"/>
        <v>0</v>
      </c>
      <c r="P67" s="335">
        <f t="shared" si="8"/>
        <v>0</v>
      </c>
      <c r="Q67" s="335">
        <f t="shared" si="8"/>
        <v>0</v>
      </c>
      <c r="R67" s="335">
        <f t="shared" si="8"/>
        <v>0</v>
      </c>
      <c r="S67" s="335">
        <f t="shared" si="8"/>
        <v>0</v>
      </c>
      <c r="T67" s="335">
        <f t="shared" si="8"/>
        <v>0</v>
      </c>
      <c r="U67" s="335">
        <f t="shared" si="8"/>
        <v>0</v>
      </c>
      <c r="V67" s="335">
        <f t="shared" si="8"/>
        <v>0</v>
      </c>
      <c r="W67" s="335">
        <f t="shared" si="8"/>
        <v>0</v>
      </c>
      <c r="X67" s="335">
        <f t="shared" si="8"/>
        <v>0</v>
      </c>
      <c r="Y67" s="335">
        <f t="shared" si="8"/>
        <v>0</v>
      </c>
      <c r="Z67" s="335">
        <f t="shared" si="8"/>
        <v>0</v>
      </c>
      <c r="AA67" s="335">
        <f t="shared" si="8"/>
        <v>0</v>
      </c>
      <c r="AB67" s="348">
        <f t="shared" si="8"/>
        <v>0</v>
      </c>
      <c r="AC67" s="142"/>
      <c r="AD67" s="142"/>
    </row>
    <row r="68" spans="2:17" ht="30.75" customHeight="1">
      <c r="B68" s="10"/>
      <c r="C68" s="541"/>
      <c r="D68" s="541"/>
      <c r="E68" s="541"/>
      <c r="F68" s="541"/>
      <c r="G68" s="541"/>
      <c r="H68" s="541"/>
      <c r="I68" s="541"/>
      <c r="J68" s="541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97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1">
      <selection activeCell="D3" sqref="D3:P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431" t="s">
        <v>188</v>
      </c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 t="s">
        <v>187</v>
      </c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161</v>
      </c>
      <c r="C6" s="170"/>
      <c r="D6" s="170"/>
      <c r="E6" s="170"/>
      <c r="F6" s="170"/>
      <c r="G6" s="170"/>
      <c r="H6" s="170"/>
      <c r="I6" s="170"/>
      <c r="J6" s="135"/>
      <c r="K6" s="259">
        <v>10</v>
      </c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/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178</v>
      </c>
      <c r="H10" s="520" t="s">
        <v>183</v>
      </c>
      <c r="I10" s="558" t="s">
        <v>114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 aca="true" t="shared" si="0" ref="E14:T14">SUM(E15:E25)</f>
        <v>434000</v>
      </c>
      <c r="F14" s="317">
        <f t="shared" si="0"/>
        <v>0</v>
      </c>
      <c r="G14" s="317">
        <f t="shared" si="0"/>
        <v>0</v>
      </c>
      <c r="H14" s="317">
        <f t="shared" si="0"/>
        <v>434000</v>
      </c>
      <c r="I14" s="317">
        <f t="shared" si="0"/>
        <v>150500</v>
      </c>
      <c r="J14" s="317">
        <f t="shared" si="0"/>
        <v>143800</v>
      </c>
      <c r="K14" s="317">
        <f t="shared" si="0"/>
        <v>139700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365400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365400</v>
      </c>
      <c r="I15" s="159">
        <f>'TAB-3'!I15+'Tab4-PPN1'!I15+'Tab4-PPN2'!I15+'Tab4-PPN3'!I15+'Tab4-PPN4'!I15+'Tab4-PPN5'!I15+'Tab4-PPN6'!I15+'Tab4-PPN7'!I15+'Tab4-PPN8'!I15+'Tab 4-PPN9'!I15</f>
        <v>123000</v>
      </c>
      <c r="J15" s="159">
        <f>'TAB-3'!J15+'Tab4-PPN1'!J15+'Tab4-PPN2'!J15+'Tab4-PPN3'!J15+'Tab4-PPN4'!J15+'Tab4-PPN5'!J15+'Tab4-PPN6'!J15+'Tab4-PPN7'!J15+'Tab4-PPN8'!J15+'Tab 4-PPN9'!J15</f>
        <v>121400</v>
      </c>
      <c r="K15" s="159">
        <f>'TAB-3'!K15+'Tab4-PPN1'!K15+'Tab4-PPN2'!K15+'Tab4-PPN3'!K15+'Tab4-PPN4'!K15+'Tab4-PPN5'!K15+'Tab4-PPN6'!K15+'Tab4-PPN7'!K15+'Tab4-PPN8'!K15+'Tab 4-PPN9'!K15</f>
        <v>121000</v>
      </c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51000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51000</v>
      </c>
      <c r="I16" s="159">
        <f>'TAB-3'!I16+'Tab4-PPN1'!I16+'Tab4-PPN2'!I16+'Tab4-PPN3'!I16+'Tab4-PPN4'!I16+'Tab4-PPN5'!I16+'Tab4-PPN6'!I16+'Tab4-PPN7'!I16+'Tab4-PPN8'!I16+'Tab 4-PPN9'!I16</f>
        <v>20000</v>
      </c>
      <c r="J16" s="159">
        <f>'TAB-3'!J16+'Tab4-PPN1'!J16+'Tab4-PPN2'!J16+'Tab4-PPN3'!J16+'Tab4-PPN4'!J16+'Tab4-PPN5'!J16+'Tab4-PPN6'!J16+'Tab4-PPN7'!J16+'Tab4-PPN8'!J16+'Tab 4-PPN9'!J16</f>
        <v>16000</v>
      </c>
      <c r="K16" s="159">
        <f>'TAB-3'!K16+'Tab4-PPN1'!K16+'Tab4-PPN2'!K16+'Tab4-PPN3'!K16+'Tab4-PPN4'!K16+'Tab4-PPN5'!K16+'Tab4-PPN6'!K16+'Tab4-PPN7'!K16+'Tab4-PPN8'!K16+'Tab 4-PPN9'!K16</f>
        <v>15000</v>
      </c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1600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1600</v>
      </c>
      <c r="I17" s="159">
        <f>'TAB-3'!I17+'Tab4-PPN1'!I17+'Tab4-PPN2'!I17+'Tab4-PPN3'!I17+'Tab4-PPN4'!I17+'Tab4-PPN5'!I17+'Tab4-PPN6'!I17+'Tab4-PPN7'!I17+'Tab4-PPN8'!I17+'Tab 4-PPN9'!I17</f>
        <v>600</v>
      </c>
      <c r="J17" s="159">
        <f>'TAB-3'!J17+'Tab4-PPN1'!J17+'Tab4-PPN2'!J17+'Tab4-PPN3'!J17+'Tab4-PPN4'!J17+'Tab4-PPN5'!J17+'Tab4-PPN6'!J17+'Tab4-PPN7'!J17+'Tab4-PPN8'!J17+'Tab 4-PPN9'!J17</f>
        <v>1000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3700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3700</v>
      </c>
      <c r="I18" s="159">
        <f>'TAB-3'!I18+'Tab4-PPN1'!I18+'Tab4-PPN2'!I18+'Tab4-PPN3'!I18+'Tab4-PPN4'!I18+'Tab4-PPN5'!I18+'Tab4-PPN6'!I18+'Tab4-PPN7'!I18+'Tab4-PPN8'!I18+'Tab 4-PPN9'!I18</f>
        <v>1400</v>
      </c>
      <c r="J18" s="159">
        <f>'TAB-3'!J18+'Tab4-PPN1'!J18+'Tab4-PPN2'!J18+'Tab4-PPN3'!J18+'Tab4-PPN4'!J18+'Tab4-PPN5'!J18+'Tab4-PPN6'!J18+'Tab4-PPN7'!J18+'Tab4-PPN8'!J18+'Tab 4-PPN9'!J18</f>
        <v>1300</v>
      </c>
      <c r="K18" s="159">
        <f>'TAB-3'!K18+'Tab4-PPN1'!K18+'Tab4-PPN2'!K18+'Tab4-PPN3'!K18+'Tab4-PPN4'!K18+'Tab4-PPN5'!K18+'Tab4-PPN6'!K18+'Tab4-PPN7'!K18+'Tab4-PPN8'!K18+'Tab 4-PPN9'!K18</f>
        <v>1000</v>
      </c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700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700</v>
      </c>
      <c r="I20" s="159">
        <f>'TAB-3'!I20+'Tab4-PPN1'!I20+'Tab4-PPN2'!I20+'Tab4-PPN3'!I20+'Tab4-PPN4'!I20+'Tab4-PPN5'!I20+'Tab4-PPN6'!I20+'Tab4-PPN7'!I20+'Tab4-PPN8'!I20+'Tab 4-PPN9'!I20</f>
        <v>700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4100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4100</v>
      </c>
      <c r="I21" s="159">
        <f>'TAB-3'!I21+'Tab4-PPN1'!I21+'Tab4-PPN2'!I21+'Tab4-PPN3'!I21+'Tab4-PPN4'!I21+'Tab4-PPN5'!I21+'Tab4-PPN6'!I21+'Tab4-PPN7'!I21+'Tab4-PPN8'!I21+'Tab 4-PPN9'!I21</f>
        <v>1500</v>
      </c>
      <c r="J21" s="159">
        <f>'TAB-3'!J21+'Tab4-PPN1'!J21+'Tab4-PPN2'!J21+'Tab4-PPN3'!J21+'Tab4-PPN4'!J21+'Tab4-PPN5'!J21+'Tab4-PPN6'!J21+'Tab4-PPN7'!J21+'Tab4-PPN8'!J21+'Tab 4-PPN9'!J21</f>
        <v>1500</v>
      </c>
      <c r="K21" s="159">
        <f>'TAB-3'!K21+'Tab4-PPN1'!K21+'Tab4-PPN2'!K21+'Tab4-PPN3'!K21+'Tab4-PPN4'!K21+'Tab4-PPN5'!K21+'Tab4-PPN6'!K21+'Tab4-PPN7'!K21+'Tab4-PPN8'!K21+'Tab 4-PPN9'!K21</f>
        <v>1100</v>
      </c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2000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2000</v>
      </c>
      <c r="I23" s="159">
        <f>'TAB-3'!I23+'Tab4-PPN1'!I23+'Tab4-PPN2'!I23+'Tab4-PPN3'!I23+'Tab4-PPN4'!I23+'Tab4-PPN5'!I23+'Tab4-PPN6'!I23+'Tab4-PPN7'!I23+'Tab4-PPN8'!I23+'Tab 4-PPN9'!I23</f>
        <v>1000</v>
      </c>
      <c r="J23" s="159">
        <f>'TAB-3'!J23+'Tab4-PPN1'!J23+'Tab4-PPN2'!J23+'Tab4-PPN3'!J23+'Tab4-PPN4'!J23+'Tab4-PPN5'!J23+'Tab4-PPN6'!J23+'Tab4-PPN7'!J23+'Tab4-PPN8'!J23+'Tab 4-PPN9'!J23</f>
        <v>1000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100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100</v>
      </c>
      <c r="I24" s="159">
        <f>'TAB-3'!I24+'Tab4-PPN1'!I24+'Tab4-PPN2'!I24+'Tab4-PPN3'!I24+'Tab4-PPN4'!I24+'Tab4-PPN5'!I24+'Tab4-PPN6'!I24+'Tab4-PPN7'!I24+'Tab4-PPN8'!I24+'Tab 4-PPN9'!I24</f>
        <v>100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5400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5400</v>
      </c>
      <c r="I25" s="159">
        <f>'TAB-3'!I25+'Tab4-PPN1'!I25+'Tab4-PPN2'!I25+'Tab4-PPN3'!I25+'Tab4-PPN4'!I25+'Tab4-PPN5'!I25+'Tab4-PPN6'!I25+'Tab4-PPN7'!I25+'Tab4-PPN8'!I25+'Tab 4-PPN9'!I25</f>
        <v>2200</v>
      </c>
      <c r="J25" s="159">
        <f>'TAB-3'!J25+'Tab4-PPN1'!J25+'Tab4-PPN2'!J25+'Tab4-PPN3'!J25+'Tab4-PPN4'!J25+'Tab4-PPN5'!J25+'Tab4-PPN6'!J25+'Tab4-PPN7'!J25+'Tab4-PPN8'!J25+'Tab 4-PPN9'!J25</f>
        <v>1600</v>
      </c>
      <c r="K25" s="159">
        <f>'TAB-3'!K25+'Tab4-PPN1'!K25+'Tab4-PPN2'!K25+'Tab4-PPN3'!K25+'Tab4-PPN4'!K25+'Tab4-PPN5'!K25+'Tab4-PPN6'!K25+'Tab4-PPN7'!K25+'Tab4-PPN8'!K25+'Tab 4-PPN9'!K25</f>
        <v>1600</v>
      </c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 aca="true" t="shared" si="3" ref="E26:K26">E27+E30+E33+E45+E48+E50</f>
        <v>0</v>
      </c>
      <c r="F26" s="323">
        <f t="shared" si="3"/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195">
        <f t="shared" si="4"/>
        <v>0</v>
      </c>
    </row>
    <row r="27" spans="2:20" ht="20.25">
      <c r="B27" s="336">
        <v>1</v>
      </c>
      <c r="C27" s="360" t="s">
        <v>85</v>
      </c>
      <c r="D27" s="361">
        <v>614100</v>
      </c>
      <c r="E27" s="159">
        <f>SUM(G27:H27)</f>
        <v>0</v>
      </c>
      <c r="F27" s="263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63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32">
        <f t="shared" si="5"/>
        <v>0</v>
      </c>
      <c r="M27" s="232">
        <f t="shared" si="5"/>
        <v>0</v>
      </c>
      <c r="N27" s="232">
        <f t="shared" si="5"/>
        <v>0</v>
      </c>
      <c r="O27" s="232">
        <f t="shared" si="5"/>
        <v>0</v>
      </c>
      <c r="P27" s="232">
        <f t="shared" si="5"/>
        <v>0</v>
      </c>
      <c r="Q27" s="232">
        <f t="shared" si="5"/>
        <v>0</v>
      </c>
      <c r="R27" s="232">
        <f t="shared" si="5"/>
        <v>0</v>
      </c>
      <c r="S27" s="232">
        <f t="shared" si="5"/>
        <v>0</v>
      </c>
      <c r="T27" s="233">
        <f t="shared" si="5"/>
        <v>0</v>
      </c>
    </row>
    <row r="28" spans="2:20" ht="20.25">
      <c r="B28" s="340"/>
      <c r="C28" s="362"/>
      <c r="D28" s="363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2">
        <f t="shared" si="7"/>
        <v>0</v>
      </c>
    </row>
    <row r="31" spans="2:20" ht="20.25">
      <c r="B31" s="340"/>
      <c r="C31" s="362"/>
      <c r="D31" s="363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/>
      <c r="C32" s="362"/>
      <c r="D32" s="363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198"/>
    </row>
    <row r="33" spans="2:20" ht="20.25">
      <c r="B33" s="340">
        <v>3</v>
      </c>
      <c r="C33" s="355" t="s">
        <v>87</v>
      </c>
      <c r="D33" s="363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392">
        <f>'TAB-3'!T33+'Tab4-PPN1'!T32+'Tab4-PPN2'!T32+'Tab4-PPN3'!T32+'Tab4-PPN4'!T32+'Tab4-PPN5'!T32+'Tab4-PPN6'!T32+'Tab4-PPN7'!T32+'Tab4-PPN8'!T32+'Tab 4-PPN9'!T32</f>
        <v>0</v>
      </c>
    </row>
    <row r="34" spans="2:20" ht="20.25">
      <c r="B34" s="340"/>
      <c r="C34" s="362"/>
      <c r="D34" s="363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>
      <c r="B37" s="340"/>
      <c r="C37" s="362"/>
      <c r="D37" s="363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198"/>
    </row>
    <row r="38" spans="2:20" ht="20.25">
      <c r="B38" s="332"/>
      <c r="C38" s="362"/>
      <c r="D38" s="356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2"/>
    </row>
    <row r="39" spans="2:20" ht="21" thickBot="1">
      <c r="B39" s="398"/>
      <c r="C39" s="399"/>
      <c r="D39" s="400"/>
      <c r="E39" s="401">
        <f t="shared" si="6"/>
        <v>0</v>
      </c>
      <c r="F39" s="401"/>
      <c r="G39" s="401">
        <f>'TAB-3'!G39+'Tab4-PPN1'!G38+'Tab4-PPN2'!G38+'Tab4-PPN3'!G38+'Tab4-PPN4'!G38+'Tab4-PPN5'!G38+'Tab4-PPN6'!G38+'Tab4-PPN7'!G38+'Tab4-PPN8'!G38+'Tab 4-PPN9'!G38</f>
        <v>0</v>
      </c>
      <c r="H39" s="401">
        <f t="shared" si="2"/>
        <v>0</v>
      </c>
      <c r="I39" s="401">
        <f>'TAB-3'!I39+'Tab4-PPN1'!I38+'Tab4-PPN2'!I38+'Tab4-PPN3'!I38+'Tab4-PPN4'!I38+'Tab4-PPN5'!I38+'Tab4-PPN6'!I38+'Tab4-PPN7'!I38+'Tab4-PPN8'!I38+'Tab 4-PPN9'!I38</f>
        <v>0</v>
      </c>
      <c r="J39" s="401">
        <f>'TAB-3'!J39+'Tab4-PPN1'!J38+'Tab4-PPN2'!J38+'Tab4-PPN3'!J38+'Tab4-PPN4'!J38+'Tab4-PPN5'!J38+'Tab4-PPN6'!J38+'Tab4-PPN7'!J38+'Tab4-PPN8'!J38+'Tab 4-PPN9'!J38</f>
        <v>0</v>
      </c>
      <c r="K39" s="401">
        <f>'TAB-3'!K39+'Tab4-PPN1'!K38+'Tab4-PPN2'!K38+'Tab4-PPN3'!K38+'Tab4-PPN4'!K38+'Tab4-PPN5'!K38+'Tab4-PPN6'!K38+'Tab4-PPN7'!K38+'Tab4-PPN8'!K38+'Tab 4-PPN9'!K38</f>
        <v>0</v>
      </c>
      <c r="L39" s="404"/>
      <c r="M39" s="404"/>
      <c r="N39" s="404"/>
      <c r="O39" s="404"/>
      <c r="P39" s="404"/>
      <c r="Q39" s="404"/>
      <c r="R39" s="404"/>
      <c r="S39" s="404"/>
      <c r="T39" s="403"/>
    </row>
    <row r="40" spans="2:20" ht="20.25">
      <c r="B40" s="336"/>
      <c r="C40" s="396"/>
      <c r="D40" s="361"/>
      <c r="E40" s="172">
        <f t="shared" si="6"/>
        <v>0</v>
      </c>
      <c r="F40" s="172"/>
      <c r="G40" s="172">
        <f>'TAB-3'!G40+'Tab4-PPN1'!G39+'Tab4-PPN2'!G39+'Tab4-PPN3'!G39+'Tab4-PPN4'!G39+'Tab4-PPN5'!G39+'Tab4-PPN6'!G39+'Tab4-PPN7'!G39+'Tab4-PPN8'!G39+'Tab 4-PPN9'!G39</f>
        <v>0</v>
      </c>
      <c r="H40" s="172">
        <f t="shared" si="2"/>
        <v>0</v>
      </c>
      <c r="I40" s="172">
        <f>'TAB-3'!I40+'Tab4-PPN1'!I39+'Tab4-PPN2'!I39+'Tab4-PPN3'!I39+'Tab4-PPN4'!I39+'Tab4-PPN5'!I39+'Tab4-PPN6'!I39+'Tab4-PPN7'!I39+'Tab4-PPN8'!I39+'Tab 4-PPN9'!I39</f>
        <v>0</v>
      </c>
      <c r="J40" s="172">
        <f>'TAB-3'!J40+'Tab4-PPN1'!J39+'Tab4-PPN2'!J39+'Tab4-PPN3'!J39+'Tab4-PPN4'!J39+'Tab4-PPN5'!J39+'Tab4-PPN6'!J39+'Tab4-PPN7'!J39+'Tab4-PPN8'!J39+'Tab 4-PPN9'!J39</f>
        <v>0</v>
      </c>
      <c r="K40" s="172">
        <f>'TAB-3'!K40+'Tab4-PPN1'!K39+'Tab4-PPN2'!K39+'Tab4-PPN3'!K39+'Tab4-PPN4'!K39+'Tab4-PPN5'!K39+'Tab4-PPN6'!K39+'Tab4-PPN7'!K39+'Tab4-PPN8'!K39+'Tab 4-PPN9'!K39</f>
        <v>0</v>
      </c>
      <c r="L40" s="232"/>
      <c r="M40" s="232"/>
      <c r="N40" s="232"/>
      <c r="O40" s="232"/>
      <c r="P40" s="232"/>
      <c r="Q40" s="232"/>
      <c r="R40" s="232"/>
      <c r="S40" s="232"/>
      <c r="T40" s="233"/>
    </row>
    <row r="41" spans="2:20" ht="20.25">
      <c r="B41" s="332"/>
      <c r="C41" s="362"/>
      <c r="D41" s="356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2"/>
    </row>
    <row r="42" spans="2:20" ht="20.25">
      <c r="B42" s="340"/>
      <c r="C42" s="362"/>
      <c r="D42" s="363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2"/>
    </row>
    <row r="43" spans="2:20" ht="20.25">
      <c r="B43" s="340"/>
      <c r="C43" s="362"/>
      <c r="D43" s="363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2"/>
    </row>
    <row r="44" spans="2:20" ht="21" thickBot="1">
      <c r="B44" s="398"/>
      <c r="C44" s="399"/>
      <c r="D44" s="400"/>
      <c r="E44" s="401">
        <f t="shared" si="6"/>
        <v>0</v>
      </c>
      <c r="F44" s="401"/>
      <c r="G44" s="401">
        <f>'TAB-3'!G44</f>
        <v>0</v>
      </c>
      <c r="H44" s="401">
        <f t="shared" si="2"/>
        <v>0</v>
      </c>
      <c r="I44" s="401">
        <f>'TAB-3'!I44</f>
        <v>0</v>
      </c>
      <c r="J44" s="401">
        <f>'TAB-3'!J44</f>
        <v>0</v>
      </c>
      <c r="K44" s="401">
        <f>'TAB-3'!K44</f>
        <v>0</v>
      </c>
      <c r="L44" s="404"/>
      <c r="M44" s="404"/>
      <c r="N44" s="404"/>
      <c r="O44" s="404"/>
      <c r="P44" s="404"/>
      <c r="Q44" s="404"/>
      <c r="R44" s="404"/>
      <c r="S44" s="404"/>
      <c r="T44" s="403"/>
    </row>
    <row r="45" spans="2:20" ht="20.25">
      <c r="B45" s="386">
        <v>4</v>
      </c>
      <c r="C45" s="387" t="s">
        <v>88</v>
      </c>
      <c r="D45" s="388">
        <v>614700</v>
      </c>
      <c r="E45" s="389">
        <f aca="true" t="shared" si="8" ref="E45:E57">SUM(G45:H45)</f>
        <v>0</v>
      </c>
      <c r="F45" s="389">
        <f aca="true" t="shared" si="9" ref="F45:T45">SUM(F46:F47)</f>
        <v>0</v>
      </c>
      <c r="G45" s="389">
        <f>'TAB-3'!G45+'Tab4-PPN1'!G41+'Tab4-PPN2'!G41+'Tab4-PPN3'!G41+'Tab4-PPN4'!G41+'Tab4-PPN5'!G41+'Tab4-PPN6'!G41+'Tab4-PPN7'!G41+'Tab4-PPN8'!G41+'Tab 4-PPN9'!G41</f>
        <v>0</v>
      </c>
      <c r="H45" s="389">
        <f t="shared" si="9"/>
        <v>0</v>
      </c>
      <c r="I45" s="389">
        <f>'TAB-3'!I45+'Tab4-PPN1'!I41+'Tab4-PPN2'!I41+'Tab4-PPN3'!I41+'Tab4-PPN4'!I41+'Tab4-PPN5'!I41+'Tab4-PPN6'!I41+'Tab4-PPN7'!I41+'Tab4-PPN8'!I41+'Tab 4-PPN9'!I41</f>
        <v>0</v>
      </c>
      <c r="J45" s="389">
        <f>'TAB-3'!J45+'Tab4-PPN1'!J41+'Tab4-PPN2'!J41+'Tab4-PPN3'!J41+'Tab4-PPN4'!J41+'Tab4-PPN5'!J41+'Tab4-PPN6'!J41+'Tab4-PPN7'!J41+'Tab4-PPN8'!J41+'Tab 4-PPN9'!J41</f>
        <v>0</v>
      </c>
      <c r="K45" s="391">
        <f>'TAB-3'!K45+'Tab4-PPN1'!K41+'Tab4-PPN2'!K41+'Tab4-PPN3'!K41+'Tab4-PPN4'!K41+'Tab4-PPN5'!K41+'Tab4-PPN6'!K41+'Tab4-PPN7'!K41+'Tab4-PPN8'!K41+'Tab 4-PPN9'!K41</f>
        <v>0</v>
      </c>
      <c r="L45" s="385">
        <f t="shared" si="9"/>
        <v>0</v>
      </c>
      <c r="M45" s="171">
        <f t="shared" si="9"/>
        <v>0</v>
      </c>
      <c r="N45" s="171">
        <f t="shared" si="9"/>
        <v>0</v>
      </c>
      <c r="O45" s="171">
        <f t="shared" si="9"/>
        <v>0</v>
      </c>
      <c r="P45" s="171">
        <f t="shared" si="9"/>
        <v>0</v>
      </c>
      <c r="Q45" s="171">
        <f t="shared" si="9"/>
        <v>0</v>
      </c>
      <c r="R45" s="171">
        <f t="shared" si="9"/>
        <v>0</v>
      </c>
      <c r="S45" s="171">
        <f t="shared" si="9"/>
        <v>0</v>
      </c>
      <c r="T45" s="203">
        <f t="shared" si="9"/>
        <v>0</v>
      </c>
    </row>
    <row r="46" spans="2:20" ht="20.25">
      <c r="B46" s="340"/>
      <c r="C46" s="362"/>
      <c r="D46" s="363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392">
        <f>'TAB-3'!K46+'Tab4-PPN1'!K42+'Tab4-PPN2'!K42+'Tab4-PPN3'!K42+'Tab4-PPN4'!K42+'Tab4-PPN5'!K42+'Tab4-PPN6'!K42+'Tab4-PPN7'!K42+'Tab4-PPN8'!K42+'Tab 4-PPN9'!K42</f>
        <v>0</v>
      </c>
      <c r="L46" s="381"/>
      <c r="M46" s="162"/>
      <c r="N46" s="162"/>
      <c r="O46" s="162"/>
      <c r="P46" s="162"/>
      <c r="Q46" s="162"/>
      <c r="R46" s="162"/>
      <c r="S46" s="162"/>
      <c r="T46" s="198"/>
    </row>
    <row r="47" spans="2:20" ht="20.25">
      <c r="B47" s="340"/>
      <c r="C47" s="362"/>
      <c r="D47" s="363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392">
        <f>'TAB-3'!K47+'Tab4-PPN1'!K43+'Tab4-PPN2'!K43+'Tab4-PPN3'!K43+'Tab4-PPN4'!K43+'Tab4-PPN5'!K43+'Tab4-PPN6'!K43+'Tab4-PPN7'!K43+'Tab4-PPN8'!K43+'Tab 4-PPN9'!K43</f>
        <v>0</v>
      </c>
      <c r="L47" s="381"/>
      <c r="M47" s="162"/>
      <c r="N47" s="162"/>
      <c r="O47" s="162"/>
      <c r="P47" s="162"/>
      <c r="Q47" s="162"/>
      <c r="R47" s="162"/>
      <c r="S47" s="162"/>
      <c r="T47" s="198"/>
    </row>
    <row r="48" spans="2:20" ht="20.25">
      <c r="B48" s="340">
        <v>5</v>
      </c>
      <c r="C48" s="362" t="s">
        <v>89</v>
      </c>
      <c r="D48" s="363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392">
        <f>'TAB-3'!K48+'Tab4-PPN1'!K44+'Tab4-PPN2'!K44+'Tab4-PPN3'!K44+'Tab4-PPN4'!K44+'Tab4-PPN5'!K44+'Tab4-PPN6'!K44+'Tab4-PPN7'!K44+'Tab4-PPN8'!K44+'Tab 4-PPN9'!K44</f>
        <v>0</v>
      </c>
      <c r="L48" s="380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2">
        <f t="shared" si="10"/>
        <v>0</v>
      </c>
    </row>
    <row r="49" spans="2:20" ht="20.25">
      <c r="B49" s="340"/>
      <c r="C49" s="362"/>
      <c r="D49" s="363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392">
        <f>'TAB-3'!K49+'Tab4-PPN1'!K45+'Tab4-PPN2'!K45+'Tab4-PPN3'!K45+'Tab4-PPN4'!K45+'Tab4-PPN5'!K45+'Tab4-PPN6'!K45+'Tab4-PPN7'!K45+'Tab4-PPN8'!K45+'Tab 4-PPN9'!K45</f>
        <v>0</v>
      </c>
      <c r="L49" s="381"/>
      <c r="M49" s="162"/>
      <c r="N49" s="162"/>
      <c r="O49" s="162"/>
      <c r="P49" s="162"/>
      <c r="Q49" s="162"/>
      <c r="R49" s="162"/>
      <c r="S49" s="162"/>
      <c r="T49" s="198"/>
    </row>
    <row r="50" spans="2:20" ht="20.25">
      <c r="B50" s="340">
        <v>6</v>
      </c>
      <c r="C50" s="362" t="s">
        <v>90</v>
      </c>
      <c r="D50" s="363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392">
        <f>'TAB-3'!K50+'Tab4-PPN1'!K46+'Tab4-PPN2'!K46+'Tab4-PPN3'!K46+'Tab4-PPN4'!K46+'Tab4-PPN5'!K46+'Tab4-PPN6'!K46+'Tab4-PPN7'!K46+'Tab4-PPN8'!K46+'Tab 4-PPN9'!K46</f>
        <v>0</v>
      </c>
      <c r="L50" s="380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2">
        <f t="shared" si="11"/>
        <v>0</v>
      </c>
    </row>
    <row r="51" spans="2:20" ht="20.25">
      <c r="B51" s="332"/>
      <c r="C51" s="353"/>
      <c r="D51" s="356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392">
        <f>'TAB-3'!K51+'Tab4-PPN1'!K47+'Tab4-PPN2'!K47+'Tab4-PPN3'!K47+'Tab4-PPN4'!K47+'Tab4-PPN5'!K47+'Tab4-PPN6'!K47+'Tab4-PPN7'!K47+'Tab4-PPN8'!K47+'Tab 4-PPN9'!K47</f>
        <v>0</v>
      </c>
      <c r="L51" s="380"/>
      <c r="M51" s="158"/>
      <c r="N51" s="158"/>
      <c r="O51" s="158"/>
      <c r="P51" s="158"/>
      <c r="Q51" s="158"/>
      <c r="R51" s="158"/>
      <c r="S51" s="158"/>
      <c r="T51" s="192"/>
    </row>
    <row r="52" spans="2:20" ht="21" thickBot="1">
      <c r="B52" s="333" t="s">
        <v>23</v>
      </c>
      <c r="C52" s="357" t="s">
        <v>102</v>
      </c>
      <c r="D52" s="358">
        <v>615000</v>
      </c>
      <c r="E52" s="323">
        <f aca="true" t="shared" si="12" ref="E52:K52">E53+E56</f>
        <v>0</v>
      </c>
      <c r="F52" s="323">
        <f t="shared" si="12"/>
        <v>0</v>
      </c>
      <c r="G52" s="323">
        <f t="shared" si="12"/>
        <v>0</v>
      </c>
      <c r="H52" s="323">
        <f t="shared" si="12"/>
        <v>0</v>
      </c>
      <c r="I52" s="323">
        <f t="shared" si="12"/>
        <v>0</v>
      </c>
      <c r="J52" s="323">
        <f t="shared" si="12"/>
        <v>0</v>
      </c>
      <c r="K52" s="393">
        <f t="shared" si="12"/>
        <v>0</v>
      </c>
      <c r="L52" s="382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195">
        <f t="shared" si="13"/>
        <v>0</v>
      </c>
    </row>
    <row r="53" spans="2:20" ht="20.25">
      <c r="B53" s="336">
        <v>1</v>
      </c>
      <c r="C53" s="360" t="s">
        <v>91</v>
      </c>
      <c r="D53" s="361">
        <v>615100</v>
      </c>
      <c r="E53" s="263">
        <f t="shared" si="8"/>
        <v>0</v>
      </c>
      <c r="F53" s="263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63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392">
        <f>'TAB-3'!K53+'Tab4-PPN1'!K49+'Tab4-PPN2'!K49+'Tab4-PPN3'!K49+'Tab4-PPN4'!K49+'Tab4-PPN5'!K49+'Tab4-PPN6'!K49+'Tab4-PPN7'!K49+'Tab4-PPN8'!K49+'Tab 4-PPN9'!K49</f>
        <v>0</v>
      </c>
      <c r="L53" s="383">
        <f t="shared" si="14"/>
        <v>0</v>
      </c>
      <c r="M53" s="232">
        <f t="shared" si="14"/>
        <v>0</v>
      </c>
      <c r="N53" s="232">
        <f t="shared" si="14"/>
        <v>0</v>
      </c>
      <c r="O53" s="232">
        <f t="shared" si="14"/>
        <v>0</v>
      </c>
      <c r="P53" s="232">
        <f t="shared" si="14"/>
        <v>0</v>
      </c>
      <c r="Q53" s="232">
        <f t="shared" si="14"/>
        <v>0</v>
      </c>
      <c r="R53" s="232">
        <f t="shared" si="14"/>
        <v>0</v>
      </c>
      <c r="S53" s="232">
        <f t="shared" si="14"/>
        <v>0</v>
      </c>
      <c r="T53" s="233">
        <f t="shared" si="14"/>
        <v>0</v>
      </c>
    </row>
    <row r="54" spans="2:20" ht="20.25">
      <c r="B54" s="340"/>
      <c r="C54" s="362"/>
      <c r="D54" s="363"/>
      <c r="E54" s="264">
        <f t="shared" si="8"/>
        <v>0</v>
      </c>
      <c r="F54" s="264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392">
        <f>'TAB-3'!K54+'Tab4-PPN1'!K50+'Tab4-PPN2'!K50+'Tab4-PPN3'!K50+'Tab4-PPN4'!K50+'Tab4-PPN5'!K50+'Tab4-PPN6'!K50+'Tab4-PPN7'!K50+'Tab4-PPN8'!K50+'Tab 4-PPN9'!K50</f>
        <v>0</v>
      </c>
      <c r="L54" s="381"/>
      <c r="M54" s="162"/>
      <c r="N54" s="162"/>
      <c r="O54" s="162"/>
      <c r="P54" s="162"/>
      <c r="Q54" s="162"/>
      <c r="R54" s="162"/>
      <c r="S54" s="162"/>
      <c r="T54" s="198"/>
    </row>
    <row r="55" spans="2:20" ht="20.25">
      <c r="B55" s="340"/>
      <c r="C55" s="362"/>
      <c r="D55" s="363"/>
      <c r="E55" s="264">
        <f t="shared" si="8"/>
        <v>0</v>
      </c>
      <c r="F55" s="264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392">
        <f>'TAB-3'!K55+'Tab4-PPN1'!K51+'Tab4-PPN2'!K51+'Tab4-PPN3'!K51+'Tab4-PPN4'!K51+'Tab4-PPN5'!K51+'Tab4-PPN6'!K51+'Tab4-PPN7'!K51+'Tab4-PPN8'!K51+'Tab 4-PPN9'!K51</f>
        <v>0</v>
      </c>
      <c r="L55" s="381"/>
      <c r="M55" s="162"/>
      <c r="N55" s="162"/>
      <c r="O55" s="162"/>
      <c r="P55" s="162"/>
      <c r="Q55" s="162"/>
      <c r="R55" s="162"/>
      <c r="S55" s="162"/>
      <c r="T55" s="198"/>
    </row>
    <row r="56" spans="2:20" ht="20.25">
      <c r="B56" s="340">
        <v>2</v>
      </c>
      <c r="C56" s="364" t="s">
        <v>92</v>
      </c>
      <c r="D56" s="363">
        <v>615200</v>
      </c>
      <c r="E56" s="264">
        <f t="shared" si="8"/>
        <v>0</v>
      </c>
      <c r="F56" s="264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64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392">
        <f>'TAB-3'!K56+'Tab4-PPN1'!K52+'Tab4-PPN2'!K52+'Tab4-PPN3'!K52+'Tab4-PPN4'!K52+'Tab4-PPN5'!K52+'Tab4-PPN6'!K52+'Tab4-PPN7'!K52+'Tab4-PPN8'!K52+'Tab 4-PPN9'!K52</f>
        <v>0</v>
      </c>
      <c r="L56" s="381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198">
        <f t="shared" si="15"/>
        <v>0</v>
      </c>
    </row>
    <row r="57" spans="2:20" ht="20.25">
      <c r="B57" s="340"/>
      <c r="C57" s="364"/>
      <c r="D57" s="363"/>
      <c r="E57" s="264">
        <f t="shared" si="8"/>
        <v>0</v>
      </c>
      <c r="F57" s="264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392">
        <f>'TAB-3'!K57+'Tab4-PPN1'!K53+'Tab4-PPN2'!K53+'Tab4-PPN3'!K53+'Tab4-PPN4'!K53+'Tab4-PPN5'!K53+'Tab4-PPN6'!K53+'Tab4-PPN7'!K53+'Tab4-PPN8'!K53+'Tab 4-PPN9'!K53</f>
        <v>0</v>
      </c>
      <c r="L57" s="381"/>
      <c r="M57" s="162"/>
      <c r="N57" s="162"/>
      <c r="O57" s="162"/>
      <c r="P57" s="162"/>
      <c r="Q57" s="162"/>
      <c r="R57" s="162"/>
      <c r="S57" s="162"/>
      <c r="T57" s="198"/>
    </row>
    <row r="58" spans="2:20" ht="21" thickBot="1">
      <c r="B58" s="333" t="s">
        <v>24</v>
      </c>
      <c r="C58" s="357" t="s">
        <v>48</v>
      </c>
      <c r="D58" s="358">
        <v>616000</v>
      </c>
      <c r="E58" s="323">
        <f aca="true" t="shared" si="16" ref="E58:K58">E59</f>
        <v>0</v>
      </c>
      <c r="F58" s="323">
        <f t="shared" si="16"/>
        <v>0</v>
      </c>
      <c r="G58" s="323">
        <f t="shared" si="16"/>
        <v>0</v>
      </c>
      <c r="H58" s="323">
        <f t="shared" si="16"/>
        <v>0</v>
      </c>
      <c r="I58" s="323">
        <f t="shared" si="16"/>
        <v>0</v>
      </c>
      <c r="J58" s="323">
        <f t="shared" si="16"/>
        <v>0</v>
      </c>
      <c r="K58" s="393">
        <f t="shared" si="16"/>
        <v>0</v>
      </c>
      <c r="L58" s="382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195">
        <f t="shared" si="17"/>
        <v>0</v>
      </c>
    </row>
    <row r="59" spans="2:20" ht="20.25">
      <c r="B59" s="365">
        <v>1</v>
      </c>
      <c r="C59" s="366" t="s">
        <v>93</v>
      </c>
      <c r="D59" s="367">
        <v>616200</v>
      </c>
      <c r="E59" s="265">
        <f>G59+H59</f>
        <v>0</v>
      </c>
      <c r="F59" s="265"/>
      <c r="G59" s="159">
        <f>'TAB-3'!G59+'Tab4-PPN1'!G55+'Tab4-PPN2'!G55+'Tab4-PPN3'!G55+'Tab4-PPN4'!G55+'Tab4-PPN5'!G55+'Tab4-PPN6'!G55+'Tab4-PPN7'!G55+'Tab4-PPN8'!G55+'Tab 4-PPN9'!G55</f>
        <v>0</v>
      </c>
      <c r="H59" s="172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392">
        <f>'TAB-3'!K59+'Tab4-PPN1'!K55+'Tab4-PPN2'!K55+'Tab4-PPN3'!K55+'Tab4-PPN4'!K55+'Tab4-PPN5'!K55+'Tab4-PPN6'!K55+'Tab4-PPN7'!K55+'Tab4-PPN8'!K55+'Tab 4-PPN9'!K55</f>
        <v>0</v>
      </c>
      <c r="L59" s="384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33" t="s">
        <v>28</v>
      </c>
      <c r="C60" s="357" t="s">
        <v>140</v>
      </c>
      <c r="D60" s="368"/>
      <c r="E60" s="323">
        <f>SUM(E61:E66)</f>
        <v>0</v>
      </c>
      <c r="F60" s="323">
        <f>SUM(F61:F66)</f>
        <v>0</v>
      </c>
      <c r="G60" s="323">
        <f>SUM(G61:G66)</f>
        <v>0</v>
      </c>
      <c r="H60" s="323">
        <f>SUM(H61:H66)</f>
        <v>0</v>
      </c>
      <c r="I60" s="323">
        <f aca="true" t="shared" si="18" ref="I60:T60">SUM(I61:I66)</f>
        <v>0</v>
      </c>
      <c r="J60" s="323">
        <f t="shared" si="18"/>
        <v>0</v>
      </c>
      <c r="K60" s="393">
        <f t="shared" si="18"/>
        <v>0</v>
      </c>
      <c r="L60" s="382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195">
        <f t="shared" si="18"/>
        <v>0</v>
      </c>
    </row>
    <row r="61" spans="2:20" ht="20.25">
      <c r="B61" s="344">
        <v>1</v>
      </c>
      <c r="C61" s="369" t="s">
        <v>94</v>
      </c>
      <c r="D61" s="370">
        <v>821100</v>
      </c>
      <c r="E61" s="172">
        <f aca="true" t="shared" si="19" ref="E61:E66">G61+H61</f>
        <v>0</v>
      </c>
      <c r="F61" s="172"/>
      <c r="G61" s="159">
        <f>'TAB-3'!G61+'Tab4-PPN1'!G57+'Tab4-PPN2'!G57+'Tab4-PPN3'!G57+'Tab4-PPN4'!G57+'Tab4-PPN5'!G57+'Tab4-PPN6'!G57+'Tab4-PPN7'!G57+'Tab4-PPN8'!G57+'Tab 4-PPN9'!G57</f>
        <v>0</v>
      </c>
      <c r="H61" s="172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392">
        <f>'TAB-3'!K61+'Tab4-PPN1'!K57+'Tab4-PPN2'!K57+'Tab4-PPN3'!K57+'Tab4-PPN4'!K57+'Tab4-PPN5'!K57+'Tab4-PPN6'!K57+'Tab4-PPN7'!K57+'Tab4-PPN8'!K57+'Tab 4-PPN9'!K57</f>
        <v>0</v>
      </c>
      <c r="L61" s="385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32">
        <v>2</v>
      </c>
      <c r="C62" s="353" t="s">
        <v>43</v>
      </c>
      <c r="D62" s="356">
        <v>821200</v>
      </c>
      <c r="E62" s="172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392">
        <f>'TAB-3'!K62+'Tab4-PPN1'!K58+'Tab4-PPN2'!K58+'Tab4-PPN3'!K58+'Tab4-PPN4'!K58+'Tab4-PPN5'!K58+'Tab4-PPN6'!K58+'Tab4-PPN7'!K58+'Tab4-PPN8'!K58+'Tab 4-PPN9'!K58</f>
        <v>0</v>
      </c>
      <c r="L62" s="380"/>
      <c r="M62" s="158"/>
      <c r="N62" s="158"/>
      <c r="O62" s="158"/>
      <c r="P62" s="158"/>
      <c r="Q62" s="158"/>
      <c r="R62" s="158"/>
      <c r="S62" s="158"/>
      <c r="T62" s="192"/>
    </row>
    <row r="63" spans="2:20" ht="20.25">
      <c r="B63" s="332">
        <v>3</v>
      </c>
      <c r="C63" s="353" t="s">
        <v>44</v>
      </c>
      <c r="D63" s="356">
        <v>821300</v>
      </c>
      <c r="E63" s="172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392">
        <f>'TAB-3'!K63+'Tab4-PPN1'!K59+'Tab4-PPN2'!K59+'Tab4-PPN3'!K59+'Tab4-PPN4'!K59+'Tab4-PPN5'!K59+'Tab4-PPN6'!K59+'Tab4-PPN7'!K59+'Tab4-PPN8'!K59+'Tab 4-PPN9'!K59</f>
        <v>0</v>
      </c>
      <c r="L63" s="380"/>
      <c r="M63" s="158"/>
      <c r="N63" s="158"/>
      <c r="O63" s="158"/>
      <c r="P63" s="158"/>
      <c r="Q63" s="158"/>
      <c r="R63" s="158"/>
      <c r="S63" s="158"/>
      <c r="T63" s="192"/>
    </row>
    <row r="64" spans="2:20" ht="20.25">
      <c r="B64" s="332">
        <v>4</v>
      </c>
      <c r="C64" s="364" t="s">
        <v>45</v>
      </c>
      <c r="D64" s="356">
        <v>821400</v>
      </c>
      <c r="E64" s="172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392">
        <f>'TAB-3'!K64+'Tab4-PPN1'!K60+'Tab4-PPN2'!K60+'Tab4-PPN3'!K60+'Tab4-PPN4'!K60+'Tab4-PPN5'!K60+'Tab4-PPN6'!K60+'Tab4-PPN7'!K60+'Tab4-PPN8'!K60+'Tab 4-PPN9'!K60</f>
        <v>0</v>
      </c>
      <c r="L64" s="380"/>
      <c r="M64" s="158"/>
      <c r="N64" s="158"/>
      <c r="O64" s="158"/>
      <c r="P64" s="158"/>
      <c r="Q64" s="158"/>
      <c r="R64" s="158"/>
      <c r="S64" s="158"/>
      <c r="T64" s="192"/>
    </row>
    <row r="65" spans="2:20" ht="20.25">
      <c r="B65" s="332">
        <v>5</v>
      </c>
      <c r="C65" s="364" t="s">
        <v>46</v>
      </c>
      <c r="D65" s="356">
        <v>821500</v>
      </c>
      <c r="E65" s="172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392">
        <f>'TAB-3'!K65+'Tab4-PPN1'!K61+'Tab4-PPN2'!K61+'Tab4-PPN3'!K61+'Tab4-PPN4'!K61+'Tab4-PPN5'!K61+'Tab4-PPN6'!K61+'Tab4-PPN7'!K61+'Tab4-PPN8'!K61+'Tab 4-PPN9'!K61</f>
        <v>0</v>
      </c>
      <c r="L65" s="380"/>
      <c r="M65" s="158"/>
      <c r="N65" s="158"/>
      <c r="O65" s="158"/>
      <c r="P65" s="158"/>
      <c r="Q65" s="158"/>
      <c r="R65" s="158"/>
      <c r="S65" s="158"/>
      <c r="T65" s="192"/>
    </row>
    <row r="66" spans="2:21" ht="20.25">
      <c r="B66" s="332">
        <v>6</v>
      </c>
      <c r="C66" s="364" t="s">
        <v>47</v>
      </c>
      <c r="D66" s="356">
        <v>821600</v>
      </c>
      <c r="E66" s="172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392">
        <f>'TAB-3'!K66+'Tab4-PPN1'!K62+'Tab4-PPN2'!K62+'Tab4-PPN3'!K62+'Tab4-PPN4'!K62+'Tab4-PPN5'!K62+'Tab4-PPN6'!K62+'Tab4-PPN7'!K62+'Tab4-PPN8'!K62+'Tab 4-PPN9'!K62</f>
        <v>0</v>
      </c>
      <c r="L66" s="380"/>
      <c r="M66" s="158"/>
      <c r="N66" s="158"/>
      <c r="O66" s="158"/>
      <c r="P66" s="158"/>
      <c r="Q66" s="158"/>
      <c r="R66" s="158"/>
      <c r="S66" s="158"/>
      <c r="T66" s="192"/>
      <c r="U66" s="11"/>
    </row>
    <row r="67" spans="2:21" ht="21" thickBot="1">
      <c r="B67" s="333"/>
      <c r="C67" s="357" t="s">
        <v>176</v>
      </c>
      <c r="D67" s="368"/>
      <c r="E67" s="323">
        <f aca="true" t="shared" si="20" ref="E67:T67">E14+E26+E52+E58+E60</f>
        <v>434000</v>
      </c>
      <c r="F67" s="323">
        <f t="shared" si="20"/>
        <v>0</v>
      </c>
      <c r="G67" s="323">
        <f t="shared" si="20"/>
        <v>0</v>
      </c>
      <c r="H67" s="323">
        <f t="shared" si="20"/>
        <v>434000</v>
      </c>
      <c r="I67" s="323">
        <f t="shared" si="20"/>
        <v>150500</v>
      </c>
      <c r="J67" s="323">
        <f t="shared" si="20"/>
        <v>143800</v>
      </c>
      <c r="K67" s="393">
        <f t="shared" si="20"/>
        <v>139700</v>
      </c>
      <c r="L67" s="382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195">
        <f t="shared" si="20"/>
        <v>0</v>
      </c>
      <c r="U67" s="11"/>
    </row>
    <row r="68" spans="2:21" ht="18.75">
      <c r="B68" s="131"/>
      <c r="C68" s="132"/>
      <c r="D68" s="133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11"/>
    </row>
    <row r="69" spans="2:21" ht="18.75">
      <c r="B69" s="131"/>
      <c r="C69" s="132"/>
      <c r="D69" s="133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1"/>
    </row>
    <row r="70" spans="2:21" ht="15.75" customHeight="1">
      <c r="B70" s="10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tabSelected="1" view="pageBreakPreview" zoomScale="66" zoomScaleNormal="60" zoomScaleSheetLayoutView="66" workbookViewId="0" topLeftCell="A4">
      <selection activeCell="K21" sqref="K2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431" t="s">
        <v>188</v>
      </c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 t="s">
        <v>187</v>
      </c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 t="s">
        <v>120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162</v>
      </c>
      <c r="C6" s="170"/>
      <c r="D6" s="170"/>
      <c r="E6" s="170"/>
      <c r="F6" s="170"/>
      <c r="G6" s="170"/>
      <c r="H6" s="170"/>
      <c r="I6" s="170"/>
      <c r="J6" s="135"/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/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179</v>
      </c>
      <c r="H10" s="520" t="s">
        <v>184</v>
      </c>
      <c r="I10" s="558" t="s">
        <v>160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434000</v>
      </c>
      <c r="F14" s="352">
        <f aca="true" t="shared" si="0" ref="F14:T14">SUM(F15:F25)</f>
        <v>0</v>
      </c>
      <c r="G14" s="317">
        <f t="shared" si="0"/>
        <v>0</v>
      </c>
      <c r="H14" s="317">
        <f t="shared" si="0"/>
        <v>434000</v>
      </c>
      <c r="I14" s="317">
        <f t="shared" si="0"/>
        <v>150500</v>
      </c>
      <c r="J14" s="317">
        <f t="shared" si="0"/>
        <v>143800</v>
      </c>
      <c r="K14" s="317">
        <f t="shared" si="0"/>
        <v>139700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365400</v>
      </c>
      <c r="F15" s="158"/>
      <c r="G15" s="158"/>
      <c r="H15" s="159">
        <f>SUM(I15:T15)</f>
        <v>365400</v>
      </c>
      <c r="I15" s="427">
        <v>123000</v>
      </c>
      <c r="J15" s="427">
        <v>121400</v>
      </c>
      <c r="K15" s="427">
        <v>121000</v>
      </c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51000</v>
      </c>
      <c r="F16" s="158"/>
      <c r="G16" s="158"/>
      <c r="H16" s="159">
        <f aca="true" t="shared" si="2" ref="H16:H66">SUM(I16:T16)</f>
        <v>51000</v>
      </c>
      <c r="I16" s="427">
        <v>20000</v>
      </c>
      <c r="J16" s="427">
        <v>16000</v>
      </c>
      <c r="K16" s="427">
        <v>15000</v>
      </c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1600</v>
      </c>
      <c r="F17" s="158"/>
      <c r="G17" s="158"/>
      <c r="H17" s="159">
        <f t="shared" si="2"/>
        <v>1600</v>
      </c>
      <c r="I17" s="158">
        <v>600</v>
      </c>
      <c r="J17" s="158">
        <v>1000</v>
      </c>
      <c r="K17" s="158">
        <v>0</v>
      </c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3700</v>
      </c>
      <c r="F18" s="158"/>
      <c r="G18" s="158"/>
      <c r="H18" s="159">
        <f t="shared" si="2"/>
        <v>3700</v>
      </c>
      <c r="I18" s="158">
        <v>1400</v>
      </c>
      <c r="J18" s="158">
        <v>1300</v>
      </c>
      <c r="K18" s="158">
        <v>1000</v>
      </c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700</v>
      </c>
      <c r="F20" s="158"/>
      <c r="G20" s="158"/>
      <c r="H20" s="159">
        <f t="shared" si="2"/>
        <v>700</v>
      </c>
      <c r="I20" s="158">
        <v>700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4100</v>
      </c>
      <c r="F21" s="158"/>
      <c r="G21" s="158"/>
      <c r="H21" s="159">
        <f t="shared" si="2"/>
        <v>4100</v>
      </c>
      <c r="I21" s="158">
        <v>1500</v>
      </c>
      <c r="J21" s="158">
        <v>1500</v>
      </c>
      <c r="K21" s="158">
        <v>1100</v>
      </c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2000</v>
      </c>
      <c r="F23" s="158"/>
      <c r="G23" s="158"/>
      <c r="H23" s="159">
        <f t="shared" si="2"/>
        <v>2000</v>
      </c>
      <c r="I23" s="158">
        <v>1000</v>
      </c>
      <c r="J23" s="158">
        <v>1000</v>
      </c>
      <c r="K23" s="158">
        <v>0</v>
      </c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100</v>
      </c>
      <c r="F24" s="158"/>
      <c r="G24" s="158"/>
      <c r="H24" s="159">
        <f t="shared" si="2"/>
        <v>100</v>
      </c>
      <c r="I24" s="158">
        <v>100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5400</v>
      </c>
      <c r="F25" s="158"/>
      <c r="G25" s="158"/>
      <c r="H25" s="159">
        <f t="shared" si="2"/>
        <v>5400</v>
      </c>
      <c r="I25" s="158">
        <v>2200</v>
      </c>
      <c r="J25" s="158">
        <v>1600</v>
      </c>
      <c r="K25" s="158">
        <v>1600</v>
      </c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E27+E30+E33+E45+E48+E50</f>
        <v>0</v>
      </c>
      <c r="F26" s="359">
        <f aca="true" t="shared" si="3" ref="F26:T26">F27+F30+F33+F45+F48+F50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159">
        <f>SUM(G27:H27)</f>
        <v>0</v>
      </c>
      <c r="F27" s="232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/>
      <c r="C32" s="362"/>
      <c r="D32" s="363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98"/>
    </row>
    <row r="33" spans="2:20" ht="20.25">
      <c r="B33" s="340">
        <v>3</v>
      </c>
      <c r="C33" s="355" t="s">
        <v>87</v>
      </c>
      <c r="D33" s="363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2">
        <f t="shared" si="7"/>
        <v>0</v>
      </c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>
      <c r="B37" s="340"/>
      <c r="C37" s="362"/>
      <c r="D37" s="363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98"/>
    </row>
    <row r="38" spans="2:20" ht="20.25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1" thickBot="1">
      <c r="B39" s="398"/>
      <c r="C39" s="399"/>
      <c r="D39" s="400"/>
      <c r="E39" s="401">
        <f t="shared" si="5"/>
        <v>0</v>
      </c>
      <c r="F39" s="404"/>
      <c r="G39" s="404"/>
      <c r="H39" s="401">
        <f t="shared" si="2"/>
        <v>0</v>
      </c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3"/>
    </row>
    <row r="40" spans="2:20" ht="20.25">
      <c r="B40" s="386"/>
      <c r="C40" s="387"/>
      <c r="D40" s="388"/>
      <c r="E40" s="389">
        <f t="shared" si="5"/>
        <v>0</v>
      </c>
      <c r="F40" s="390"/>
      <c r="G40" s="390"/>
      <c r="H40" s="389">
        <f t="shared" si="2"/>
        <v>0</v>
      </c>
      <c r="I40" s="421"/>
      <c r="J40" s="421"/>
      <c r="K40" s="422"/>
      <c r="L40" s="383"/>
      <c r="M40" s="232"/>
      <c r="N40" s="232"/>
      <c r="O40" s="232"/>
      <c r="P40" s="232"/>
      <c r="Q40" s="232"/>
      <c r="R40" s="232"/>
      <c r="S40" s="232"/>
      <c r="T40" s="233"/>
    </row>
    <row r="41" spans="2:20" ht="20.25">
      <c r="B41" s="332"/>
      <c r="C41" s="362"/>
      <c r="D41" s="356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92"/>
      <c r="L41" s="419"/>
      <c r="M41" s="160"/>
      <c r="N41" s="160"/>
      <c r="O41" s="160"/>
      <c r="P41" s="160"/>
      <c r="Q41" s="160"/>
      <c r="R41" s="160"/>
      <c r="S41" s="160"/>
      <c r="T41" s="192"/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98"/>
      <c r="L42" s="381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98"/>
      <c r="L43" s="381"/>
      <c r="M43" s="162"/>
      <c r="N43" s="162"/>
      <c r="O43" s="162"/>
      <c r="P43" s="162"/>
      <c r="Q43" s="162"/>
      <c r="R43" s="162"/>
      <c r="S43" s="162"/>
      <c r="T43" s="198"/>
    </row>
    <row r="44" spans="2:20" ht="21" thickBot="1">
      <c r="B44" s="398"/>
      <c r="C44" s="399"/>
      <c r="D44" s="400"/>
      <c r="E44" s="401">
        <f t="shared" si="5"/>
        <v>0</v>
      </c>
      <c r="F44" s="402"/>
      <c r="G44" s="402"/>
      <c r="H44" s="401">
        <f t="shared" si="2"/>
        <v>0</v>
      </c>
      <c r="I44" s="402"/>
      <c r="J44" s="402"/>
      <c r="K44" s="403"/>
      <c r="L44" s="420"/>
      <c r="M44" s="402"/>
      <c r="N44" s="402"/>
      <c r="O44" s="402"/>
      <c r="P44" s="402"/>
      <c r="Q44" s="402"/>
      <c r="R44" s="402"/>
      <c r="S44" s="402"/>
      <c r="T44" s="403"/>
    </row>
    <row r="45" spans="2:20" ht="20.25">
      <c r="B45" s="336">
        <v>4</v>
      </c>
      <c r="C45" s="396" t="s">
        <v>88</v>
      </c>
      <c r="D45" s="361">
        <v>614700</v>
      </c>
      <c r="E45" s="172">
        <f t="shared" si="5"/>
        <v>0</v>
      </c>
      <c r="F45" s="171">
        <f aca="true" t="shared" si="8" ref="F45:T45">SUM(F46:F47)</f>
        <v>0</v>
      </c>
      <c r="G45" s="172">
        <f t="shared" si="8"/>
        <v>0</v>
      </c>
      <c r="H45" s="172">
        <f t="shared" si="8"/>
        <v>0</v>
      </c>
      <c r="I45" s="172">
        <f t="shared" si="8"/>
        <v>0</v>
      </c>
      <c r="J45" s="172">
        <f t="shared" si="8"/>
        <v>0</v>
      </c>
      <c r="K45" s="397">
        <f t="shared" si="8"/>
        <v>0</v>
      </c>
      <c r="L45" s="385">
        <f t="shared" si="8"/>
        <v>0</v>
      </c>
      <c r="M45" s="171">
        <f t="shared" si="8"/>
        <v>0</v>
      </c>
      <c r="N45" s="171">
        <f t="shared" si="8"/>
        <v>0</v>
      </c>
      <c r="O45" s="171">
        <f t="shared" si="8"/>
        <v>0</v>
      </c>
      <c r="P45" s="171">
        <f t="shared" si="8"/>
        <v>0</v>
      </c>
      <c r="Q45" s="171">
        <f t="shared" si="8"/>
        <v>0</v>
      </c>
      <c r="R45" s="171">
        <f t="shared" si="8"/>
        <v>0</v>
      </c>
      <c r="S45" s="171">
        <f t="shared" si="8"/>
        <v>0</v>
      </c>
      <c r="T45" s="203">
        <f t="shared" si="8"/>
        <v>0</v>
      </c>
    </row>
    <row r="46" spans="2:20" ht="20.25">
      <c r="B46" s="340"/>
      <c r="C46" s="362"/>
      <c r="D46" s="363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198"/>
      <c r="L46" s="381"/>
      <c r="M46" s="162"/>
      <c r="N46" s="162"/>
      <c r="O46" s="162"/>
      <c r="P46" s="162"/>
      <c r="Q46" s="162"/>
      <c r="R46" s="162"/>
      <c r="S46" s="162"/>
      <c r="T46" s="198"/>
    </row>
    <row r="47" spans="2:20" ht="20.25">
      <c r="B47" s="340"/>
      <c r="C47" s="362"/>
      <c r="D47" s="363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198"/>
      <c r="L47" s="381"/>
      <c r="M47" s="162"/>
      <c r="N47" s="162"/>
      <c r="O47" s="162"/>
      <c r="P47" s="162"/>
      <c r="Q47" s="162"/>
      <c r="R47" s="162"/>
      <c r="S47" s="162"/>
      <c r="T47" s="198"/>
    </row>
    <row r="48" spans="2:20" ht="20.25">
      <c r="B48" s="340">
        <v>5</v>
      </c>
      <c r="C48" s="362" t="s">
        <v>89</v>
      </c>
      <c r="D48" s="363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392">
        <f t="shared" si="9"/>
        <v>0</v>
      </c>
      <c r="L48" s="380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2">
        <f t="shared" si="9"/>
        <v>0</v>
      </c>
    </row>
    <row r="49" spans="2:20" ht="20.25">
      <c r="B49" s="340"/>
      <c r="C49" s="362"/>
      <c r="D49" s="363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198"/>
      <c r="L49" s="381"/>
      <c r="M49" s="162"/>
      <c r="N49" s="162"/>
      <c r="O49" s="162"/>
      <c r="P49" s="162"/>
      <c r="Q49" s="162"/>
      <c r="R49" s="162"/>
      <c r="S49" s="162"/>
      <c r="T49" s="198"/>
    </row>
    <row r="50" spans="2:20" ht="20.25">
      <c r="B50" s="340">
        <v>6</v>
      </c>
      <c r="C50" s="362" t="s">
        <v>90</v>
      </c>
      <c r="D50" s="363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392">
        <f t="shared" si="10"/>
        <v>0</v>
      </c>
      <c r="L50" s="380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2">
        <f t="shared" si="10"/>
        <v>0</v>
      </c>
    </row>
    <row r="51" spans="2:20" ht="20.25">
      <c r="B51" s="332"/>
      <c r="C51" s="353"/>
      <c r="D51" s="356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2"/>
      <c r="L51" s="380"/>
      <c r="M51" s="158"/>
      <c r="N51" s="158"/>
      <c r="O51" s="158"/>
      <c r="P51" s="158"/>
      <c r="Q51" s="158"/>
      <c r="R51" s="158"/>
      <c r="S51" s="158"/>
      <c r="T51" s="192"/>
    </row>
    <row r="52" spans="2:20" ht="21" thickBot="1">
      <c r="B52" s="333" t="s">
        <v>23</v>
      </c>
      <c r="C52" s="357" t="s">
        <v>102</v>
      </c>
      <c r="D52" s="358">
        <v>615000</v>
      </c>
      <c r="E52" s="323">
        <f>E53+E56</f>
        <v>0</v>
      </c>
      <c r="F52" s="359">
        <f aca="true" t="shared" si="11" ref="F52:T52">F53+F56</f>
        <v>0</v>
      </c>
      <c r="G52" s="323">
        <f t="shared" si="11"/>
        <v>0</v>
      </c>
      <c r="H52" s="323">
        <f t="shared" si="11"/>
        <v>0</v>
      </c>
      <c r="I52" s="323">
        <f t="shared" si="11"/>
        <v>0</v>
      </c>
      <c r="J52" s="323">
        <f t="shared" si="11"/>
        <v>0</v>
      </c>
      <c r="K52" s="393">
        <f t="shared" si="11"/>
        <v>0</v>
      </c>
      <c r="L52" s="382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195">
        <f t="shared" si="11"/>
        <v>0</v>
      </c>
    </row>
    <row r="53" spans="2:20" ht="20.25">
      <c r="B53" s="336">
        <v>1</v>
      </c>
      <c r="C53" s="360" t="s">
        <v>91</v>
      </c>
      <c r="D53" s="361">
        <v>615100</v>
      </c>
      <c r="E53" s="263">
        <f t="shared" si="5"/>
        <v>0</v>
      </c>
      <c r="F53" s="232">
        <f aca="true" t="shared" si="12" ref="F53:T53">SUM(F54:F55)</f>
        <v>0</v>
      </c>
      <c r="G53" s="263">
        <f t="shared" si="12"/>
        <v>0</v>
      </c>
      <c r="H53" s="263">
        <f t="shared" si="12"/>
        <v>0</v>
      </c>
      <c r="I53" s="263">
        <f t="shared" si="12"/>
        <v>0</v>
      </c>
      <c r="J53" s="263">
        <f t="shared" si="12"/>
        <v>0</v>
      </c>
      <c r="K53" s="394">
        <f t="shared" si="12"/>
        <v>0</v>
      </c>
      <c r="L53" s="383">
        <f t="shared" si="12"/>
        <v>0</v>
      </c>
      <c r="M53" s="232">
        <f t="shared" si="12"/>
        <v>0</v>
      </c>
      <c r="N53" s="232">
        <f t="shared" si="12"/>
        <v>0</v>
      </c>
      <c r="O53" s="232">
        <f t="shared" si="12"/>
        <v>0</v>
      </c>
      <c r="P53" s="232">
        <f t="shared" si="12"/>
        <v>0</v>
      </c>
      <c r="Q53" s="232">
        <f t="shared" si="12"/>
        <v>0</v>
      </c>
      <c r="R53" s="232">
        <f t="shared" si="12"/>
        <v>0</v>
      </c>
      <c r="S53" s="232">
        <f t="shared" si="12"/>
        <v>0</v>
      </c>
      <c r="T53" s="233">
        <f t="shared" si="12"/>
        <v>0</v>
      </c>
    </row>
    <row r="54" spans="2:20" ht="20.25">
      <c r="B54" s="340"/>
      <c r="C54" s="362"/>
      <c r="D54" s="363"/>
      <c r="E54" s="264">
        <f t="shared" si="5"/>
        <v>0</v>
      </c>
      <c r="F54" s="162"/>
      <c r="G54" s="162"/>
      <c r="H54" s="159">
        <f t="shared" si="2"/>
        <v>0</v>
      </c>
      <c r="I54" s="162"/>
      <c r="J54" s="162"/>
      <c r="K54" s="162"/>
      <c r="L54" s="381"/>
      <c r="M54" s="162"/>
      <c r="N54" s="162"/>
      <c r="O54" s="162"/>
      <c r="P54" s="162"/>
      <c r="Q54" s="162"/>
      <c r="R54" s="162"/>
      <c r="S54" s="162"/>
      <c r="T54" s="198"/>
    </row>
    <row r="55" spans="2:20" ht="20.25">
      <c r="B55" s="340"/>
      <c r="C55" s="362"/>
      <c r="D55" s="363"/>
      <c r="E55" s="264">
        <f t="shared" si="5"/>
        <v>0</v>
      </c>
      <c r="F55" s="162"/>
      <c r="G55" s="162"/>
      <c r="H55" s="159">
        <f t="shared" si="2"/>
        <v>0</v>
      </c>
      <c r="I55" s="162"/>
      <c r="J55" s="162"/>
      <c r="K55" s="162"/>
      <c r="L55" s="381"/>
      <c r="M55" s="162"/>
      <c r="N55" s="162"/>
      <c r="O55" s="162"/>
      <c r="P55" s="162"/>
      <c r="Q55" s="162"/>
      <c r="R55" s="162"/>
      <c r="S55" s="162"/>
      <c r="T55" s="198"/>
    </row>
    <row r="56" spans="2:20" ht="20.25">
      <c r="B56" s="340">
        <v>2</v>
      </c>
      <c r="C56" s="364" t="s">
        <v>92</v>
      </c>
      <c r="D56" s="363">
        <v>615200</v>
      </c>
      <c r="E56" s="264">
        <f t="shared" si="5"/>
        <v>0</v>
      </c>
      <c r="F56" s="162">
        <f aca="true" t="shared" si="13" ref="F56:T56">F57</f>
        <v>0</v>
      </c>
      <c r="G56" s="264">
        <f t="shared" si="13"/>
        <v>0</v>
      </c>
      <c r="H56" s="264">
        <f t="shared" si="13"/>
        <v>0</v>
      </c>
      <c r="I56" s="264">
        <f t="shared" si="13"/>
        <v>0</v>
      </c>
      <c r="J56" s="264">
        <f t="shared" si="13"/>
        <v>0</v>
      </c>
      <c r="K56" s="395">
        <f t="shared" si="13"/>
        <v>0</v>
      </c>
      <c r="L56" s="381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198">
        <f t="shared" si="13"/>
        <v>0</v>
      </c>
    </row>
    <row r="57" spans="2:20" ht="20.25">
      <c r="B57" s="340"/>
      <c r="C57" s="364"/>
      <c r="D57" s="363"/>
      <c r="E57" s="264">
        <f t="shared" si="5"/>
        <v>0</v>
      </c>
      <c r="F57" s="162"/>
      <c r="G57" s="162"/>
      <c r="H57" s="159">
        <f t="shared" si="2"/>
        <v>0</v>
      </c>
      <c r="I57" s="162"/>
      <c r="J57" s="162"/>
      <c r="K57" s="162"/>
      <c r="L57" s="381"/>
      <c r="M57" s="162"/>
      <c r="N57" s="162"/>
      <c r="O57" s="162"/>
      <c r="P57" s="162"/>
      <c r="Q57" s="162"/>
      <c r="R57" s="162"/>
      <c r="S57" s="162"/>
      <c r="T57" s="198"/>
    </row>
    <row r="58" spans="2:20" ht="21" thickBot="1">
      <c r="B58" s="333" t="s">
        <v>24</v>
      </c>
      <c r="C58" s="357" t="s">
        <v>48</v>
      </c>
      <c r="D58" s="358">
        <v>616000</v>
      </c>
      <c r="E58" s="323">
        <f>E59</f>
        <v>0</v>
      </c>
      <c r="F58" s="359">
        <f aca="true" t="shared" si="14" ref="F58:T58">F59</f>
        <v>0</v>
      </c>
      <c r="G58" s="323">
        <f t="shared" si="14"/>
        <v>0</v>
      </c>
      <c r="H58" s="323">
        <f t="shared" si="14"/>
        <v>0</v>
      </c>
      <c r="I58" s="323">
        <f t="shared" si="14"/>
        <v>0</v>
      </c>
      <c r="J58" s="323">
        <f t="shared" si="14"/>
        <v>0</v>
      </c>
      <c r="K58" s="393">
        <f t="shared" si="14"/>
        <v>0</v>
      </c>
      <c r="L58" s="382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195">
        <f t="shared" si="14"/>
        <v>0</v>
      </c>
    </row>
    <row r="59" spans="2:20" ht="20.25">
      <c r="B59" s="365">
        <v>1</v>
      </c>
      <c r="C59" s="366" t="s">
        <v>93</v>
      </c>
      <c r="D59" s="367">
        <v>616200</v>
      </c>
      <c r="E59" s="265">
        <f>G59+H59</f>
        <v>0</v>
      </c>
      <c r="F59" s="178"/>
      <c r="G59" s="178"/>
      <c r="H59" s="172">
        <f t="shared" si="2"/>
        <v>0</v>
      </c>
      <c r="I59" s="178"/>
      <c r="J59" s="178"/>
      <c r="K59" s="200"/>
      <c r="L59" s="384"/>
      <c r="M59" s="178"/>
      <c r="N59" s="178"/>
      <c r="O59" s="178"/>
      <c r="P59" s="178"/>
      <c r="Q59" s="178"/>
      <c r="R59" s="178"/>
      <c r="S59" s="178"/>
      <c r="T59" s="200"/>
    </row>
    <row r="60" spans="2:20" ht="38.25" thickBot="1">
      <c r="B60" s="333" t="s">
        <v>28</v>
      </c>
      <c r="C60" s="357" t="s">
        <v>140</v>
      </c>
      <c r="D60" s="368"/>
      <c r="E60" s="323">
        <f>SUM(E61:E66)</f>
        <v>0</v>
      </c>
      <c r="F60" s="359">
        <f aca="true" t="shared" si="15" ref="F60:T60">SUM(F61:F66)</f>
        <v>0</v>
      </c>
      <c r="G60" s="323">
        <f t="shared" si="15"/>
        <v>0</v>
      </c>
      <c r="H60" s="323">
        <f t="shared" si="15"/>
        <v>0</v>
      </c>
      <c r="I60" s="323">
        <f t="shared" si="15"/>
        <v>0</v>
      </c>
      <c r="J60" s="323">
        <f t="shared" si="15"/>
        <v>0</v>
      </c>
      <c r="K60" s="393">
        <f t="shared" si="15"/>
        <v>0</v>
      </c>
      <c r="L60" s="382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195">
        <f t="shared" si="15"/>
        <v>0</v>
      </c>
    </row>
    <row r="61" spans="2:20" ht="20.25">
      <c r="B61" s="344">
        <v>1</v>
      </c>
      <c r="C61" s="369" t="s">
        <v>94</v>
      </c>
      <c r="D61" s="370">
        <v>821100</v>
      </c>
      <c r="E61" s="172">
        <f aca="true" t="shared" si="16" ref="E61:E66">G61+H61</f>
        <v>0</v>
      </c>
      <c r="F61" s="171"/>
      <c r="G61" s="171"/>
      <c r="H61" s="172">
        <f t="shared" si="2"/>
        <v>0</v>
      </c>
      <c r="I61" s="171"/>
      <c r="J61" s="171"/>
      <c r="K61" s="203"/>
      <c r="L61" s="385"/>
      <c r="M61" s="171"/>
      <c r="N61" s="171"/>
      <c r="O61" s="171"/>
      <c r="P61" s="171"/>
      <c r="Q61" s="171"/>
      <c r="R61" s="171"/>
      <c r="S61" s="171"/>
      <c r="T61" s="203"/>
    </row>
    <row r="62" spans="2:20" ht="20.25">
      <c r="B62" s="332">
        <v>2</v>
      </c>
      <c r="C62" s="353" t="s">
        <v>43</v>
      </c>
      <c r="D62" s="356">
        <v>821200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92"/>
      <c r="L62" s="380"/>
      <c r="M62" s="158"/>
      <c r="N62" s="158"/>
      <c r="O62" s="158"/>
      <c r="P62" s="158"/>
      <c r="Q62" s="158"/>
      <c r="R62" s="158"/>
      <c r="S62" s="158"/>
      <c r="T62" s="192"/>
    </row>
    <row r="63" spans="2:20" ht="20.25">
      <c r="B63" s="332">
        <v>3</v>
      </c>
      <c r="C63" s="353" t="s">
        <v>44</v>
      </c>
      <c r="D63" s="356">
        <v>821300</v>
      </c>
      <c r="E63" s="172">
        <f t="shared" si="16"/>
        <v>0</v>
      </c>
      <c r="F63" s="158"/>
      <c r="G63" s="158"/>
      <c r="H63" s="159">
        <f t="shared" si="2"/>
        <v>0</v>
      </c>
      <c r="I63" s="158"/>
      <c r="J63" s="158"/>
      <c r="K63" s="192"/>
      <c r="L63" s="380"/>
      <c r="M63" s="158"/>
      <c r="N63" s="158"/>
      <c r="O63" s="158"/>
      <c r="P63" s="158"/>
      <c r="Q63" s="158"/>
      <c r="R63" s="158"/>
      <c r="S63" s="158"/>
      <c r="T63" s="192"/>
    </row>
    <row r="64" spans="2:20" ht="20.25">
      <c r="B64" s="332">
        <v>4</v>
      </c>
      <c r="C64" s="364" t="s">
        <v>45</v>
      </c>
      <c r="D64" s="356">
        <v>821400</v>
      </c>
      <c r="E64" s="172">
        <f t="shared" si="16"/>
        <v>0</v>
      </c>
      <c r="F64" s="158"/>
      <c r="G64" s="158"/>
      <c r="H64" s="159">
        <f t="shared" si="2"/>
        <v>0</v>
      </c>
      <c r="I64" s="158"/>
      <c r="J64" s="158"/>
      <c r="K64" s="192"/>
      <c r="L64" s="380"/>
      <c r="M64" s="158"/>
      <c r="N64" s="158"/>
      <c r="O64" s="158"/>
      <c r="P64" s="158"/>
      <c r="Q64" s="158"/>
      <c r="R64" s="158"/>
      <c r="S64" s="158"/>
      <c r="T64" s="192"/>
    </row>
    <row r="65" spans="2:20" ht="20.25">
      <c r="B65" s="332">
        <v>5</v>
      </c>
      <c r="C65" s="364" t="s">
        <v>46</v>
      </c>
      <c r="D65" s="356">
        <v>821500</v>
      </c>
      <c r="E65" s="172">
        <f t="shared" si="16"/>
        <v>0</v>
      </c>
      <c r="F65" s="158"/>
      <c r="G65" s="158"/>
      <c r="H65" s="159">
        <f t="shared" si="2"/>
        <v>0</v>
      </c>
      <c r="I65" s="158"/>
      <c r="J65" s="158"/>
      <c r="K65" s="192"/>
      <c r="L65" s="380"/>
      <c r="M65" s="158"/>
      <c r="N65" s="158"/>
      <c r="O65" s="158"/>
      <c r="P65" s="158"/>
      <c r="Q65" s="158"/>
      <c r="R65" s="158"/>
      <c r="S65" s="158"/>
      <c r="T65" s="192"/>
    </row>
    <row r="66" spans="2:21" ht="20.25">
      <c r="B66" s="332">
        <v>6</v>
      </c>
      <c r="C66" s="364" t="s">
        <v>47</v>
      </c>
      <c r="D66" s="356">
        <v>821600</v>
      </c>
      <c r="E66" s="172">
        <f t="shared" si="16"/>
        <v>0</v>
      </c>
      <c r="F66" s="158"/>
      <c r="G66" s="158"/>
      <c r="H66" s="159">
        <f t="shared" si="2"/>
        <v>0</v>
      </c>
      <c r="I66" s="158"/>
      <c r="J66" s="158"/>
      <c r="K66" s="192"/>
      <c r="L66" s="380"/>
      <c r="M66" s="158"/>
      <c r="N66" s="158"/>
      <c r="O66" s="158"/>
      <c r="P66" s="158"/>
      <c r="Q66" s="158"/>
      <c r="R66" s="158"/>
      <c r="S66" s="158"/>
      <c r="T66" s="192"/>
      <c r="U66" s="11"/>
    </row>
    <row r="67" spans="2:21" ht="21" thickBot="1">
      <c r="B67" s="333"/>
      <c r="C67" s="357" t="s">
        <v>176</v>
      </c>
      <c r="D67" s="368"/>
      <c r="E67" s="323">
        <f>E14+E26+E52+E58+E60</f>
        <v>434000</v>
      </c>
      <c r="F67" s="359">
        <f aca="true" t="shared" si="17" ref="F67:T67">F14+F26+F52+F58+F60</f>
        <v>0</v>
      </c>
      <c r="G67" s="323">
        <f t="shared" si="17"/>
        <v>0</v>
      </c>
      <c r="H67" s="323">
        <f t="shared" si="17"/>
        <v>434000</v>
      </c>
      <c r="I67" s="323">
        <f t="shared" si="17"/>
        <v>150500</v>
      </c>
      <c r="J67" s="323">
        <f t="shared" si="17"/>
        <v>143800</v>
      </c>
      <c r="K67" s="393">
        <f t="shared" si="17"/>
        <v>139700</v>
      </c>
      <c r="L67" s="382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195">
        <f t="shared" si="17"/>
        <v>0</v>
      </c>
      <c r="U67" s="11"/>
    </row>
    <row r="68" spans="2:21" ht="18.75">
      <c r="B68" s="131"/>
      <c r="C68" s="132"/>
      <c r="D68" s="133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11"/>
    </row>
    <row r="69" spans="2:21" ht="18.75">
      <c r="B69" s="131"/>
      <c r="C69" s="132"/>
      <c r="D69" s="133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1"/>
    </row>
    <row r="70" spans="2:21" ht="15.75" customHeight="1">
      <c r="B70" s="10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1" thickBot="1">
      <c r="B43" s="398"/>
      <c r="C43" s="399"/>
      <c r="D43" s="400"/>
      <c r="E43" s="401">
        <f t="shared" si="5"/>
        <v>0</v>
      </c>
      <c r="F43" s="404"/>
      <c r="G43" s="404"/>
      <c r="H43" s="401">
        <f t="shared" si="2"/>
        <v>0</v>
      </c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3"/>
    </row>
    <row r="44" spans="2:20" ht="20.25">
      <c r="B44" s="386">
        <v>5</v>
      </c>
      <c r="C44" s="387" t="s">
        <v>89</v>
      </c>
      <c r="D44" s="388">
        <v>614800</v>
      </c>
      <c r="E44" s="389">
        <f t="shared" si="5"/>
        <v>0</v>
      </c>
      <c r="F44" s="389">
        <f aca="true" t="shared" si="9" ref="F44:T44">F45</f>
        <v>0</v>
      </c>
      <c r="G44" s="389">
        <f t="shared" si="9"/>
        <v>0</v>
      </c>
      <c r="H44" s="389">
        <f t="shared" si="9"/>
        <v>0</v>
      </c>
      <c r="I44" s="389">
        <f t="shared" si="9"/>
        <v>0</v>
      </c>
      <c r="J44" s="389">
        <f t="shared" si="9"/>
        <v>0</v>
      </c>
      <c r="K44" s="391">
        <f t="shared" si="9"/>
        <v>0</v>
      </c>
      <c r="L44" s="385">
        <f t="shared" si="9"/>
        <v>0</v>
      </c>
      <c r="M44" s="171">
        <f t="shared" si="9"/>
        <v>0</v>
      </c>
      <c r="N44" s="171">
        <f t="shared" si="9"/>
        <v>0</v>
      </c>
      <c r="O44" s="171">
        <f t="shared" si="9"/>
        <v>0</v>
      </c>
      <c r="P44" s="171">
        <f t="shared" si="9"/>
        <v>0</v>
      </c>
      <c r="Q44" s="171">
        <f t="shared" si="9"/>
        <v>0</v>
      </c>
      <c r="R44" s="171">
        <f t="shared" si="9"/>
        <v>0</v>
      </c>
      <c r="S44" s="171">
        <f t="shared" si="9"/>
        <v>0</v>
      </c>
      <c r="T44" s="203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98"/>
      <c r="L45" s="381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2">
        <f t="shared" si="10"/>
        <v>0</v>
      </c>
      <c r="L46" s="380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2"/>
      <c r="L47" s="380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93">
        <f t="shared" si="11"/>
        <v>0</v>
      </c>
      <c r="L48" s="382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394">
        <f t="shared" si="12"/>
        <v>0</v>
      </c>
      <c r="L49" s="383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98"/>
      <c r="L50" s="381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98"/>
      <c r="L51" s="381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395">
        <f t="shared" si="13"/>
        <v>0</v>
      </c>
      <c r="L52" s="381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98"/>
      <c r="L53" s="381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93">
        <f t="shared" si="14"/>
        <v>0</v>
      </c>
      <c r="L54" s="382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200"/>
      <c r="L55" s="384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93">
        <f t="shared" si="15"/>
        <v>0</v>
      </c>
      <c r="L56" s="382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203"/>
      <c r="L57" s="385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92"/>
      <c r="L58" s="380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92"/>
      <c r="L59" s="380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92"/>
      <c r="L60" s="380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92"/>
      <c r="L61" s="380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92"/>
      <c r="L62" s="380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93">
        <f t="shared" si="17"/>
        <v>0</v>
      </c>
      <c r="L63" s="382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J12" sqref="J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H27" sqref="H2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9"/>
      <c r="G42" s="159"/>
      <c r="H42" s="159">
        <f t="shared" si="2"/>
        <v>0</v>
      </c>
      <c r="I42" s="264"/>
      <c r="J42" s="264"/>
      <c r="K42" s="264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H17" sqref="H1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 aca="true" t="shared" si="0" ref="F14:T14">SUM(F15:F25)</f>
        <v>0</v>
      </c>
      <c r="G14" s="317">
        <f t="shared" si="0"/>
        <v>0</v>
      </c>
      <c r="H14" s="317">
        <f t="shared" si="0"/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 aca="true" t="shared" si="3" ref="F26:T26">F27+F30+F32+F41+F44+F46</f>
        <v>0</v>
      </c>
      <c r="G26" s="323">
        <f t="shared" si="3"/>
        <v>0</v>
      </c>
      <c r="H26" s="323">
        <f t="shared" si="3"/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1" thickBot="1">
      <c r="B43" s="398"/>
      <c r="C43" s="399"/>
      <c r="D43" s="400"/>
      <c r="E43" s="401">
        <f t="shared" si="5"/>
        <v>0</v>
      </c>
      <c r="F43" s="404"/>
      <c r="G43" s="404"/>
      <c r="H43" s="401">
        <f t="shared" si="2"/>
        <v>0</v>
      </c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3"/>
    </row>
    <row r="44" spans="2:20" ht="20.25">
      <c r="B44" s="386">
        <v>5</v>
      </c>
      <c r="C44" s="387" t="s">
        <v>89</v>
      </c>
      <c r="D44" s="388">
        <v>614800</v>
      </c>
      <c r="E44" s="389">
        <f t="shared" si="5"/>
        <v>0</v>
      </c>
      <c r="F44" s="389">
        <f aca="true" t="shared" si="9" ref="F44:T44">F45</f>
        <v>0</v>
      </c>
      <c r="G44" s="389">
        <f t="shared" si="9"/>
        <v>0</v>
      </c>
      <c r="H44" s="389">
        <f t="shared" si="9"/>
        <v>0</v>
      </c>
      <c r="I44" s="389">
        <f t="shared" si="9"/>
        <v>0</v>
      </c>
      <c r="J44" s="389">
        <f t="shared" si="9"/>
        <v>0</v>
      </c>
      <c r="K44" s="391">
        <f t="shared" si="9"/>
        <v>0</v>
      </c>
      <c r="L44" s="385">
        <f t="shared" si="9"/>
        <v>0</v>
      </c>
      <c r="M44" s="171">
        <f t="shared" si="9"/>
        <v>0</v>
      </c>
      <c r="N44" s="171">
        <f t="shared" si="9"/>
        <v>0</v>
      </c>
      <c r="O44" s="171">
        <f t="shared" si="9"/>
        <v>0</v>
      </c>
      <c r="P44" s="171">
        <f t="shared" si="9"/>
        <v>0</v>
      </c>
      <c r="Q44" s="171">
        <f t="shared" si="9"/>
        <v>0</v>
      </c>
      <c r="R44" s="171">
        <f t="shared" si="9"/>
        <v>0</v>
      </c>
      <c r="S44" s="171">
        <f t="shared" si="9"/>
        <v>0</v>
      </c>
      <c r="T44" s="203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98"/>
      <c r="L45" s="381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2">
        <f t="shared" si="10"/>
        <v>0</v>
      </c>
      <c r="L46" s="380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2"/>
      <c r="L47" s="380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 aca="true" t="shared" si="11" ref="F48:T48">F49+F52</f>
        <v>0</v>
      </c>
      <c r="G48" s="323">
        <f t="shared" si="11"/>
        <v>0</v>
      </c>
      <c r="H48" s="323">
        <f t="shared" si="11"/>
        <v>0</v>
      </c>
      <c r="I48" s="323">
        <f t="shared" si="11"/>
        <v>0</v>
      </c>
      <c r="J48" s="323">
        <f t="shared" si="11"/>
        <v>0</v>
      </c>
      <c r="K48" s="393">
        <f t="shared" si="11"/>
        <v>0</v>
      </c>
      <c r="L48" s="382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394">
        <f t="shared" si="12"/>
        <v>0</v>
      </c>
      <c r="L49" s="383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98"/>
      <c r="L50" s="381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98"/>
      <c r="L51" s="381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395">
        <f t="shared" si="13"/>
        <v>0</v>
      </c>
      <c r="L52" s="381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98"/>
      <c r="L53" s="381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 aca="true" t="shared" si="14" ref="F54:T54">F55</f>
        <v>0</v>
      </c>
      <c r="G54" s="323">
        <f t="shared" si="14"/>
        <v>0</v>
      </c>
      <c r="H54" s="323">
        <f t="shared" si="14"/>
        <v>0</v>
      </c>
      <c r="I54" s="323">
        <f t="shared" si="14"/>
        <v>0</v>
      </c>
      <c r="J54" s="323">
        <f t="shared" si="14"/>
        <v>0</v>
      </c>
      <c r="K54" s="393">
        <f t="shared" si="14"/>
        <v>0</v>
      </c>
      <c r="L54" s="382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200"/>
      <c r="L55" s="384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93">
        <f t="shared" si="15"/>
        <v>0</v>
      </c>
      <c r="L56" s="382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203"/>
      <c r="L57" s="385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92"/>
      <c r="L58" s="380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92"/>
      <c r="L59" s="380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92"/>
      <c r="L60" s="380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92"/>
      <c r="L61" s="380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92"/>
      <c r="L62" s="380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 aca="true" t="shared" si="17" ref="F63:T63">F14+F26+F48+F54+F56</f>
        <v>0</v>
      </c>
      <c r="G63" s="323">
        <f t="shared" si="17"/>
        <v>0</v>
      </c>
      <c r="H63" s="323">
        <f t="shared" si="17"/>
        <v>0</v>
      </c>
      <c r="I63" s="323">
        <f t="shared" si="17"/>
        <v>0</v>
      </c>
      <c r="J63" s="323">
        <f t="shared" si="17"/>
        <v>0</v>
      </c>
      <c r="K63" s="393">
        <f t="shared" si="17"/>
        <v>0</v>
      </c>
      <c r="L63" s="382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1:T1"/>
    <mergeCell ref="R2:S3"/>
    <mergeCell ref="B3:C3"/>
    <mergeCell ref="D3:P3"/>
    <mergeCell ref="B7:P7"/>
    <mergeCell ref="E8:P8"/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11" ht="15.75" customHeight="1">
      <c r="J2" s="135" t="s">
        <v>96</v>
      </c>
      <c r="K2" s="234"/>
    </row>
    <row r="3" spans="2:17" ht="21.75" customHeight="1">
      <c r="B3" s="542" t="s">
        <v>100</v>
      </c>
      <c r="C3" s="542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0" t="s">
        <v>115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35"/>
    </row>
    <row r="7" spans="10:20" ht="21" customHeight="1">
      <c r="J7" s="135" t="s">
        <v>105</v>
      </c>
      <c r="K7" s="148" t="s">
        <v>120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529" t="s">
        <v>1</v>
      </c>
      <c r="C9" s="532" t="s">
        <v>121</v>
      </c>
      <c r="D9" s="535" t="s">
        <v>3</v>
      </c>
      <c r="E9" s="520" t="s">
        <v>156</v>
      </c>
      <c r="F9" s="538" t="s">
        <v>148</v>
      </c>
      <c r="G9" s="260"/>
      <c r="H9" s="520" t="s">
        <v>155</v>
      </c>
      <c r="I9" s="549" t="s">
        <v>116</v>
      </c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1"/>
    </row>
    <row r="10" spans="2:20" s="137" customFormat="1" ht="15.75" customHeight="1" thickBot="1">
      <c r="B10" s="530"/>
      <c r="C10" s="533"/>
      <c r="D10" s="536"/>
      <c r="E10" s="521"/>
      <c r="F10" s="539"/>
      <c r="G10" s="261"/>
      <c r="H10" s="521"/>
      <c r="I10" s="552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4"/>
    </row>
    <row r="11" spans="2:20" s="137" customFormat="1" ht="64.5" customHeight="1" thickBot="1">
      <c r="B11" s="531"/>
      <c r="C11" s="534"/>
      <c r="D11" s="537"/>
      <c r="E11" s="522"/>
      <c r="F11" s="540"/>
      <c r="G11" s="262"/>
      <c r="H11" s="522"/>
      <c r="I11" s="167" t="s">
        <v>52</v>
      </c>
      <c r="J11" s="167" t="s">
        <v>53</v>
      </c>
      <c r="K11" s="167" t="s">
        <v>54</v>
      </c>
      <c r="L11" s="167" t="s">
        <v>55</v>
      </c>
      <c r="M11" s="167" t="s">
        <v>56</v>
      </c>
      <c r="N11" s="167" t="s">
        <v>57</v>
      </c>
      <c r="O11" s="165" t="s">
        <v>58</v>
      </c>
      <c r="P11" s="165" t="s">
        <v>59</v>
      </c>
      <c r="Q11" s="165" t="s">
        <v>60</v>
      </c>
      <c r="R11" s="165" t="s">
        <v>98</v>
      </c>
      <c r="S11" s="165" t="s">
        <v>99</v>
      </c>
      <c r="T11" s="165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151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0" customFormat="1" ht="24.75" customHeight="1">
      <c r="B13" s="205" t="s">
        <v>12</v>
      </c>
      <c r="C13" s="143" t="s">
        <v>104</v>
      </c>
      <c r="D13" s="136"/>
      <c r="E13" s="238">
        <f>SUM(E14:E24)</f>
        <v>0</v>
      </c>
      <c r="F13" s="238">
        <f aca="true" t="shared" si="0" ref="F13:T13">SUM(F14:F24)</f>
        <v>0</v>
      </c>
      <c r="G13" s="238"/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238">
        <f t="shared" si="0"/>
        <v>0</v>
      </c>
      <c r="M13" s="238">
        <f t="shared" si="0"/>
        <v>0</v>
      </c>
      <c r="N13" s="238">
        <f t="shared" si="0"/>
        <v>0</v>
      </c>
      <c r="O13" s="238">
        <f t="shared" si="0"/>
        <v>0</v>
      </c>
      <c r="P13" s="238">
        <f t="shared" si="0"/>
        <v>0</v>
      </c>
      <c r="Q13" s="238">
        <f t="shared" si="0"/>
        <v>0</v>
      </c>
      <c r="R13" s="238">
        <f t="shared" si="0"/>
        <v>0</v>
      </c>
      <c r="S13" s="238">
        <f t="shared" si="0"/>
        <v>0</v>
      </c>
      <c r="T13" s="239">
        <f t="shared" si="0"/>
        <v>0</v>
      </c>
    </row>
    <row r="14" spans="2:20" s="240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0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0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0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0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0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0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0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0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0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0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0" customFormat="1" ht="38.25" thickBot="1">
      <c r="B25" s="206" t="s">
        <v>21</v>
      </c>
      <c r="C25" s="141" t="s">
        <v>103</v>
      </c>
      <c r="D25" s="173">
        <v>614000</v>
      </c>
      <c r="E25" s="241">
        <f>E26+E29+E31+E40+E43+E45</f>
        <v>0</v>
      </c>
      <c r="F25" s="241">
        <f aca="true" t="shared" si="2" ref="F25:T25">F26+F29+F31+F40+F43+F45</f>
        <v>0</v>
      </c>
      <c r="G25" s="241"/>
      <c r="H25" s="241">
        <f t="shared" si="2"/>
        <v>0</v>
      </c>
      <c r="I25" s="241">
        <f t="shared" si="2"/>
        <v>0</v>
      </c>
      <c r="J25" s="241">
        <f t="shared" si="2"/>
        <v>0</v>
      </c>
      <c r="K25" s="241">
        <f t="shared" si="2"/>
        <v>0</v>
      </c>
      <c r="L25" s="241">
        <f t="shared" si="2"/>
        <v>0</v>
      </c>
      <c r="M25" s="241">
        <f t="shared" si="2"/>
        <v>0</v>
      </c>
      <c r="N25" s="241">
        <f t="shared" si="2"/>
        <v>0</v>
      </c>
      <c r="O25" s="241">
        <f t="shared" si="2"/>
        <v>0</v>
      </c>
      <c r="P25" s="241">
        <f t="shared" si="2"/>
        <v>0</v>
      </c>
      <c r="Q25" s="241">
        <f t="shared" si="2"/>
        <v>0</v>
      </c>
      <c r="R25" s="241">
        <f t="shared" si="2"/>
        <v>0</v>
      </c>
      <c r="S25" s="241">
        <f t="shared" si="2"/>
        <v>0</v>
      </c>
      <c r="T25" s="242">
        <f t="shared" si="2"/>
        <v>0</v>
      </c>
    </row>
    <row r="26" spans="2:20" s="240" customFormat="1" ht="24.75" customHeight="1">
      <c r="B26" s="207">
        <v>1</v>
      </c>
      <c r="C26" s="177" t="s">
        <v>85</v>
      </c>
      <c r="D26" s="235">
        <v>614100</v>
      </c>
      <c r="E26" s="243">
        <f>E27+E28</f>
        <v>0</v>
      </c>
      <c r="F26" s="243">
        <f>F27+F28</f>
        <v>0</v>
      </c>
      <c r="G26" s="243"/>
      <c r="H26" s="243">
        <f aca="true" t="shared" si="3" ref="H26:T26">H27+H28</f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3">
        <f t="shared" si="3"/>
        <v>0</v>
      </c>
      <c r="M26" s="243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43">
        <f t="shared" si="3"/>
        <v>0</v>
      </c>
      <c r="S26" s="243">
        <f t="shared" si="3"/>
        <v>0</v>
      </c>
      <c r="T26" s="244">
        <f t="shared" si="3"/>
        <v>0</v>
      </c>
    </row>
    <row r="27" spans="2:20" s="240" customFormat="1" ht="24.75" customHeight="1" hidden="1">
      <c r="B27" s="37"/>
      <c r="C27" s="119"/>
      <c r="D27" s="236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0" customFormat="1" ht="24.75" customHeight="1" hidden="1">
      <c r="B28" s="37"/>
      <c r="C28" s="119"/>
      <c r="D28" s="236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0" customFormat="1" ht="24.75" customHeight="1">
      <c r="B29" s="37">
        <v>2</v>
      </c>
      <c r="C29" s="119" t="s">
        <v>86</v>
      </c>
      <c r="D29" s="236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0" customFormat="1" ht="24.75" customHeight="1" hidden="1">
      <c r="B30" s="37"/>
      <c r="C30" s="119"/>
      <c r="D30" s="236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0" customFormat="1" ht="24.75" customHeight="1">
      <c r="B31" s="37">
        <v>3</v>
      </c>
      <c r="C31" s="121" t="s">
        <v>87</v>
      </c>
      <c r="D31" s="236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0" customFormat="1" ht="24.75" customHeight="1" hidden="1">
      <c r="B32" s="37"/>
      <c r="C32" s="119"/>
      <c r="D32" s="236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0" customFormat="1" ht="24.75" customHeight="1" hidden="1">
      <c r="B33" s="37"/>
      <c r="C33" s="119"/>
      <c r="D33" s="236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0" customFormat="1" ht="24.75" customHeight="1" hidden="1">
      <c r="B34" s="37"/>
      <c r="C34" s="119"/>
      <c r="D34" s="236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0" customFormat="1" ht="24.75" customHeight="1" hidden="1">
      <c r="B35" s="37"/>
      <c r="C35" s="119"/>
      <c r="D35" s="236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0" customFormat="1" ht="24.75" customHeight="1" hidden="1">
      <c r="B36" s="32"/>
      <c r="C36" s="119"/>
      <c r="D36" s="118"/>
      <c r="E36" s="245"/>
      <c r="F36" s="245"/>
      <c r="G36" s="29"/>
      <c r="H36" s="29">
        <f t="shared" si="1"/>
        <v>0</v>
      </c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31"/>
    </row>
    <row r="37" spans="2:20" s="240" customFormat="1" ht="24.75" customHeight="1" hidden="1">
      <c r="B37" s="37"/>
      <c r="C37" s="119"/>
      <c r="D37" s="236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0" customFormat="1" ht="24.75" customHeight="1" hidden="1">
      <c r="B38" s="37"/>
      <c r="C38" s="119"/>
      <c r="D38" s="236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0" customFormat="1" ht="24.75" customHeight="1" hidden="1">
      <c r="B39" s="32"/>
      <c r="C39" s="119"/>
      <c r="D39" s="118"/>
      <c r="E39" s="245"/>
      <c r="F39" s="245"/>
      <c r="G39" s="29"/>
      <c r="H39" s="29">
        <f t="shared" si="1"/>
        <v>0</v>
      </c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31"/>
    </row>
    <row r="40" spans="2:20" s="240" customFormat="1" ht="24.75" customHeight="1">
      <c r="B40" s="37">
        <v>4</v>
      </c>
      <c r="C40" s="119" t="s">
        <v>88</v>
      </c>
      <c r="D40" s="236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0" customFormat="1" ht="24.75" customHeight="1">
      <c r="B41" s="37"/>
      <c r="C41" s="119"/>
      <c r="D41" s="236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0" customFormat="1" ht="24.75" customHeight="1">
      <c r="B42" s="37"/>
      <c r="C42" s="119"/>
      <c r="D42" s="236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0" customFormat="1" ht="24.75" customHeight="1">
      <c r="B43" s="37">
        <v>5</v>
      </c>
      <c r="C43" s="119" t="s">
        <v>89</v>
      </c>
      <c r="D43" s="236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0" customFormat="1" ht="24.75" customHeight="1">
      <c r="B44" s="37"/>
      <c r="C44" s="119"/>
      <c r="D44" s="236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0" customFormat="1" ht="24.75" customHeight="1">
      <c r="B45" s="37">
        <v>6</v>
      </c>
      <c r="C45" s="119" t="s">
        <v>90</v>
      </c>
      <c r="D45" s="236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0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0" customFormat="1" ht="24.75" customHeight="1" thickBot="1">
      <c r="B47" s="206" t="s">
        <v>23</v>
      </c>
      <c r="C47" s="141" t="s">
        <v>102</v>
      </c>
      <c r="D47" s="173">
        <v>615000</v>
      </c>
      <c r="E47" s="241">
        <f>E48+E51</f>
        <v>0</v>
      </c>
      <c r="F47" s="241">
        <f aca="true" t="shared" si="9" ref="F47:T47">F48+F51</f>
        <v>0</v>
      </c>
      <c r="G47" s="241"/>
      <c r="H47" s="241">
        <f t="shared" si="9"/>
        <v>0</v>
      </c>
      <c r="I47" s="241">
        <f t="shared" si="9"/>
        <v>0</v>
      </c>
      <c r="J47" s="241">
        <f t="shared" si="9"/>
        <v>0</v>
      </c>
      <c r="K47" s="241">
        <f t="shared" si="9"/>
        <v>0</v>
      </c>
      <c r="L47" s="241">
        <f t="shared" si="9"/>
        <v>0</v>
      </c>
      <c r="M47" s="241">
        <f t="shared" si="9"/>
        <v>0</v>
      </c>
      <c r="N47" s="241">
        <f t="shared" si="9"/>
        <v>0</v>
      </c>
      <c r="O47" s="241">
        <f t="shared" si="9"/>
        <v>0</v>
      </c>
      <c r="P47" s="241">
        <f t="shared" si="9"/>
        <v>0</v>
      </c>
      <c r="Q47" s="241">
        <f t="shared" si="9"/>
        <v>0</v>
      </c>
      <c r="R47" s="241">
        <f t="shared" si="9"/>
        <v>0</v>
      </c>
      <c r="S47" s="241">
        <f t="shared" si="9"/>
        <v>0</v>
      </c>
      <c r="T47" s="242">
        <f t="shared" si="9"/>
        <v>0</v>
      </c>
    </row>
    <row r="48" spans="2:20" s="240" customFormat="1" ht="24.75" customHeight="1">
      <c r="B48" s="207">
        <v>1</v>
      </c>
      <c r="C48" s="177" t="s">
        <v>91</v>
      </c>
      <c r="D48" s="235">
        <v>615100</v>
      </c>
      <c r="E48" s="243">
        <f>SUM(E49:E50)</f>
        <v>0</v>
      </c>
      <c r="F48" s="243">
        <f aca="true" t="shared" si="10" ref="F48:T48">SUM(F49:F50)</f>
        <v>0</v>
      </c>
      <c r="G48" s="243"/>
      <c r="H48" s="243">
        <f t="shared" si="10"/>
        <v>0</v>
      </c>
      <c r="I48" s="243">
        <f t="shared" si="10"/>
        <v>0</v>
      </c>
      <c r="J48" s="243">
        <f t="shared" si="10"/>
        <v>0</v>
      </c>
      <c r="K48" s="243">
        <f t="shared" si="10"/>
        <v>0</v>
      </c>
      <c r="L48" s="243">
        <f t="shared" si="10"/>
        <v>0</v>
      </c>
      <c r="M48" s="243">
        <f t="shared" si="10"/>
        <v>0</v>
      </c>
      <c r="N48" s="243">
        <f t="shared" si="10"/>
        <v>0</v>
      </c>
      <c r="O48" s="243">
        <f t="shared" si="10"/>
        <v>0</v>
      </c>
      <c r="P48" s="243">
        <f t="shared" si="10"/>
        <v>0</v>
      </c>
      <c r="Q48" s="243">
        <f t="shared" si="10"/>
        <v>0</v>
      </c>
      <c r="R48" s="243">
        <f t="shared" si="10"/>
        <v>0</v>
      </c>
      <c r="S48" s="243">
        <f t="shared" si="10"/>
        <v>0</v>
      </c>
      <c r="T48" s="244">
        <f t="shared" si="10"/>
        <v>0</v>
      </c>
    </row>
    <row r="49" spans="2:20" s="240" customFormat="1" ht="24.75" customHeight="1">
      <c r="B49" s="37"/>
      <c r="C49" s="119"/>
      <c r="D49" s="236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40" customFormat="1" ht="24.75" customHeight="1">
      <c r="B50" s="37"/>
      <c r="C50" s="119"/>
      <c r="D50" s="236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40" customFormat="1" ht="24.75" customHeight="1">
      <c r="B51" s="37">
        <v>2</v>
      </c>
      <c r="C51" s="120" t="s">
        <v>92</v>
      </c>
      <c r="D51" s="236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40" customFormat="1" ht="24.75" customHeight="1">
      <c r="B52" s="37"/>
      <c r="C52" s="120"/>
      <c r="D52" s="236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40" customFormat="1" ht="24.75" customHeight="1" thickBot="1">
      <c r="B53" s="206" t="s">
        <v>24</v>
      </c>
      <c r="C53" s="141" t="s">
        <v>48</v>
      </c>
      <c r="D53" s="173">
        <v>616000</v>
      </c>
      <c r="E53" s="241">
        <f>E54</f>
        <v>0</v>
      </c>
      <c r="F53" s="241">
        <f aca="true" t="shared" si="12" ref="F53:T53">F54</f>
        <v>0</v>
      </c>
      <c r="G53" s="241"/>
      <c r="H53" s="241">
        <f t="shared" si="12"/>
        <v>0</v>
      </c>
      <c r="I53" s="241">
        <f t="shared" si="12"/>
        <v>0</v>
      </c>
      <c r="J53" s="241">
        <f t="shared" si="12"/>
        <v>0</v>
      </c>
      <c r="K53" s="241">
        <f t="shared" si="12"/>
        <v>0</v>
      </c>
      <c r="L53" s="241">
        <f t="shared" si="12"/>
        <v>0</v>
      </c>
      <c r="M53" s="241">
        <f t="shared" si="12"/>
        <v>0</v>
      </c>
      <c r="N53" s="241">
        <f t="shared" si="12"/>
        <v>0</v>
      </c>
      <c r="O53" s="241">
        <f t="shared" si="12"/>
        <v>0</v>
      </c>
      <c r="P53" s="241">
        <f t="shared" si="12"/>
        <v>0</v>
      </c>
      <c r="Q53" s="241">
        <f t="shared" si="12"/>
        <v>0</v>
      </c>
      <c r="R53" s="241">
        <f t="shared" si="12"/>
        <v>0</v>
      </c>
      <c r="S53" s="241">
        <f t="shared" si="12"/>
        <v>0</v>
      </c>
      <c r="T53" s="242">
        <f t="shared" si="12"/>
        <v>0</v>
      </c>
    </row>
    <row r="54" spans="2:20" s="240" customFormat="1" ht="24.75" customHeight="1">
      <c r="B54" s="208">
        <v>1</v>
      </c>
      <c r="C54" s="176" t="s">
        <v>93</v>
      </c>
      <c r="D54" s="237">
        <v>616200</v>
      </c>
      <c r="E54" s="246"/>
      <c r="F54" s="246"/>
      <c r="G54" s="246"/>
      <c r="H54" s="247">
        <f t="shared" si="1"/>
        <v>0</v>
      </c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8"/>
    </row>
    <row r="55" spans="2:20" s="240" customFormat="1" ht="24.75" customHeight="1" thickBot="1">
      <c r="B55" s="206" t="s">
        <v>28</v>
      </c>
      <c r="C55" s="141" t="s">
        <v>140</v>
      </c>
      <c r="D55" s="219"/>
      <c r="E55" s="241">
        <f>SUM(E56:E61)</f>
        <v>0</v>
      </c>
      <c r="F55" s="241">
        <f aca="true" t="shared" si="13" ref="F55:T55">SUM(F56:F61)</f>
        <v>0</v>
      </c>
      <c r="G55" s="241"/>
      <c r="H55" s="241">
        <f t="shared" si="13"/>
        <v>0</v>
      </c>
      <c r="I55" s="241">
        <f t="shared" si="13"/>
        <v>0</v>
      </c>
      <c r="J55" s="241">
        <f t="shared" si="13"/>
        <v>0</v>
      </c>
      <c r="K55" s="241">
        <f t="shared" si="13"/>
        <v>0</v>
      </c>
      <c r="L55" s="241">
        <f t="shared" si="13"/>
        <v>0</v>
      </c>
      <c r="M55" s="241">
        <f t="shared" si="13"/>
        <v>0</v>
      </c>
      <c r="N55" s="241">
        <f t="shared" si="13"/>
        <v>0</v>
      </c>
      <c r="O55" s="241">
        <f t="shared" si="13"/>
        <v>0</v>
      </c>
      <c r="P55" s="241">
        <f t="shared" si="13"/>
        <v>0</v>
      </c>
      <c r="Q55" s="241">
        <f t="shared" si="13"/>
        <v>0</v>
      </c>
      <c r="R55" s="241">
        <f t="shared" si="13"/>
        <v>0</v>
      </c>
      <c r="S55" s="241">
        <f t="shared" si="13"/>
        <v>0</v>
      </c>
      <c r="T55" s="242">
        <f t="shared" si="13"/>
        <v>0</v>
      </c>
    </row>
    <row r="56" spans="2:21" s="240" customFormat="1" ht="24.75" customHeight="1">
      <c r="B56" s="209">
        <v>1</v>
      </c>
      <c r="C56" s="175" t="s">
        <v>94</v>
      </c>
      <c r="D56" s="174">
        <v>821100</v>
      </c>
      <c r="E56" s="247"/>
      <c r="F56" s="247"/>
      <c r="G56" s="247"/>
      <c r="H56" s="247">
        <f t="shared" si="1"/>
        <v>0</v>
      </c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9"/>
      <c r="U56" s="250"/>
    </row>
    <row r="57" spans="2:21" s="240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0"/>
    </row>
    <row r="58" spans="2:21" s="240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0"/>
    </row>
    <row r="59" spans="2:20" s="240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40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0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1"/>
    </row>
    <row r="62" spans="2:21" s="240" customFormat="1" ht="24.75" customHeight="1" thickBot="1">
      <c r="B62" s="206"/>
      <c r="C62" s="141" t="s">
        <v>49</v>
      </c>
      <c r="D62" s="219"/>
      <c r="E62" s="241">
        <f>E55+E53+E47+E25+E13</f>
        <v>0</v>
      </c>
      <c r="F62" s="241">
        <f aca="true" t="shared" si="14" ref="F62:T62">F55+F53+F47+F25+F13</f>
        <v>0</v>
      </c>
      <c r="G62" s="241"/>
      <c r="H62" s="241">
        <f t="shared" si="14"/>
        <v>0</v>
      </c>
      <c r="I62" s="241">
        <f t="shared" si="14"/>
        <v>0</v>
      </c>
      <c r="J62" s="241">
        <f t="shared" si="14"/>
        <v>0</v>
      </c>
      <c r="K62" s="241">
        <f t="shared" si="14"/>
        <v>0</v>
      </c>
      <c r="L62" s="241">
        <f t="shared" si="14"/>
        <v>0</v>
      </c>
      <c r="M62" s="241">
        <f t="shared" si="14"/>
        <v>0</v>
      </c>
      <c r="N62" s="241">
        <f t="shared" si="14"/>
        <v>0</v>
      </c>
      <c r="O62" s="241">
        <f t="shared" si="14"/>
        <v>0</v>
      </c>
      <c r="P62" s="241">
        <f t="shared" si="14"/>
        <v>0</v>
      </c>
      <c r="Q62" s="241">
        <f t="shared" si="14"/>
        <v>0</v>
      </c>
      <c r="R62" s="241">
        <f t="shared" si="14"/>
        <v>0</v>
      </c>
      <c r="S62" s="241">
        <f t="shared" si="14"/>
        <v>0</v>
      </c>
      <c r="T62" s="242">
        <f t="shared" si="14"/>
        <v>0</v>
      </c>
      <c r="U62" s="251"/>
    </row>
    <row r="63" spans="2:21" ht="20.25" customHeight="1">
      <c r="B63" s="131"/>
      <c r="C63" s="555" t="s">
        <v>119</v>
      </c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231"/>
      <c r="S63" s="231"/>
      <c r="T63" s="231"/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5.75" customHeight="1">
      <c r="B65" s="10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I12" sqref="I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</row>
    <row r="2" spans="10:20" ht="15.75" customHeight="1">
      <c r="J2" s="135" t="s">
        <v>96</v>
      </c>
      <c r="K2" s="234"/>
      <c r="R2" s="544" t="s">
        <v>96</v>
      </c>
      <c r="S2" s="544"/>
      <c r="T2" s="123"/>
    </row>
    <row r="3" spans="2:20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108"/>
      <c r="R3" s="544"/>
      <c r="S3" s="544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0" t="s">
        <v>117</v>
      </c>
      <c r="C6" s="170"/>
      <c r="D6" s="170"/>
      <c r="E6" s="170"/>
      <c r="F6" s="170"/>
      <c r="G6" s="170"/>
      <c r="H6" s="170"/>
      <c r="I6" s="170"/>
      <c r="J6" s="135" t="s">
        <v>107</v>
      </c>
      <c r="K6" s="259"/>
      <c r="L6" s="170"/>
      <c r="M6" s="170"/>
      <c r="N6" s="170"/>
      <c r="O6" s="135"/>
      <c r="P6" s="135"/>
      <c r="Q6" s="135"/>
      <c r="R6" s="135" t="s">
        <v>105</v>
      </c>
      <c r="S6" s="135"/>
      <c r="T6" s="146"/>
    </row>
    <row r="7" spans="2:20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181</v>
      </c>
      <c r="F10" s="538" t="s">
        <v>148</v>
      </c>
      <c r="G10" s="520" t="s">
        <v>180</v>
      </c>
      <c r="H10" s="520" t="s">
        <v>185</v>
      </c>
      <c r="I10" s="558" t="s">
        <v>152</v>
      </c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60"/>
    </row>
    <row r="11" spans="2:20" s="137" customFormat="1" ht="17.25" customHeight="1" thickBot="1">
      <c r="B11" s="530"/>
      <c r="C11" s="565"/>
      <c r="D11" s="536"/>
      <c r="E11" s="521"/>
      <c r="F11" s="539"/>
      <c r="G11" s="521"/>
      <c r="H11" s="521"/>
      <c r="I11" s="561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3"/>
    </row>
    <row r="12" spans="2:20" s="137" customFormat="1" ht="63.75" customHeight="1" thickBot="1">
      <c r="B12" s="531"/>
      <c r="C12" s="566"/>
      <c r="D12" s="537"/>
      <c r="E12" s="522"/>
      <c r="F12" s="540"/>
      <c r="G12" s="522"/>
      <c r="H12" s="522"/>
      <c r="I12" s="166" t="s">
        <v>52</v>
      </c>
      <c r="J12" s="166" t="s">
        <v>53</v>
      </c>
      <c r="K12" s="166" t="s">
        <v>54</v>
      </c>
      <c r="L12" s="166" t="s">
        <v>55</v>
      </c>
      <c r="M12" s="166" t="s">
        <v>56</v>
      </c>
      <c r="N12" s="166" t="s">
        <v>57</v>
      </c>
      <c r="O12" s="164" t="s">
        <v>58</v>
      </c>
      <c r="P12" s="164" t="s">
        <v>59</v>
      </c>
      <c r="Q12" s="164" t="s">
        <v>60</v>
      </c>
      <c r="R12" s="164" t="s">
        <v>98</v>
      </c>
      <c r="S12" s="164" t="s">
        <v>99</v>
      </c>
      <c r="T12" s="164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151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104</v>
      </c>
      <c r="D14" s="351"/>
      <c r="E14" s="317">
        <f>SUM(E15:E25)</f>
        <v>0</v>
      </c>
      <c r="F14" s="317">
        <f>SUM(F15:F25)</f>
        <v>0</v>
      </c>
      <c r="G14" s="317">
        <f>SUM(G15:G25)</f>
        <v>0</v>
      </c>
      <c r="H14" s="317">
        <f aca="true" t="shared" si="0" ref="H14:T14">SUM(H15:H25)</f>
        <v>0</v>
      </c>
      <c r="I14" s="317">
        <f t="shared" si="0"/>
        <v>0</v>
      </c>
      <c r="J14" s="317">
        <f t="shared" si="0"/>
        <v>0</v>
      </c>
      <c r="K14" s="31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0">
        <f t="shared" si="0"/>
        <v>0</v>
      </c>
    </row>
    <row r="15" spans="2:20" ht="20.25">
      <c r="B15" s="329">
        <v>1</v>
      </c>
      <c r="C15" s="353" t="s">
        <v>38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2"/>
    </row>
    <row r="16" spans="2:20" ht="20.25">
      <c r="B16" s="332">
        <v>2</v>
      </c>
      <c r="C16" s="355" t="s">
        <v>80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2"/>
    </row>
    <row r="17" spans="2:20" ht="20.25">
      <c r="B17" s="332">
        <v>3</v>
      </c>
      <c r="C17" s="353" t="s">
        <v>14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2"/>
    </row>
    <row r="18" spans="2:20" ht="20.25">
      <c r="B18" s="332">
        <v>4</v>
      </c>
      <c r="C18" s="355" t="s">
        <v>81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2"/>
    </row>
    <row r="19" spans="2:20" ht="20.25">
      <c r="B19" s="332">
        <v>5</v>
      </c>
      <c r="C19" s="355" t="s">
        <v>16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2"/>
    </row>
    <row r="20" spans="2:20" ht="20.25">
      <c r="B20" s="332">
        <v>6</v>
      </c>
      <c r="C20" s="353" t="s">
        <v>40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2"/>
    </row>
    <row r="21" spans="2:20" ht="20.25">
      <c r="B21" s="332">
        <v>7</v>
      </c>
      <c r="C21" s="355" t="s">
        <v>41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2"/>
    </row>
    <row r="22" spans="2:20" ht="20.25">
      <c r="B22" s="332">
        <v>8</v>
      </c>
      <c r="C22" s="353" t="s">
        <v>101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2"/>
    </row>
    <row r="23" spans="2:20" ht="20.25">
      <c r="B23" s="332">
        <v>9</v>
      </c>
      <c r="C23" s="353" t="s">
        <v>18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2"/>
    </row>
    <row r="24" spans="2:20" ht="37.5">
      <c r="B24" s="332">
        <v>10</v>
      </c>
      <c r="C24" s="355" t="s">
        <v>83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2"/>
    </row>
    <row r="25" spans="2:20" ht="20.25">
      <c r="B25" s="332">
        <v>11</v>
      </c>
      <c r="C25" s="355" t="s">
        <v>20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2"/>
    </row>
    <row r="26" spans="2:20" ht="38.25" thickBot="1">
      <c r="B26" s="333" t="s">
        <v>21</v>
      </c>
      <c r="C26" s="357" t="s">
        <v>103</v>
      </c>
      <c r="D26" s="358">
        <v>614000</v>
      </c>
      <c r="E26" s="323">
        <f>E27+E30+E32+E41+E44+E46</f>
        <v>0</v>
      </c>
      <c r="F26" s="323">
        <f>F27+F30+F32+F41+F44+F46</f>
        <v>0</v>
      </c>
      <c r="G26" s="323">
        <f>G27+G30+G32+G41+G44+G46</f>
        <v>0</v>
      </c>
      <c r="H26" s="323">
        <f aca="true" t="shared" si="3" ref="H26:T26">H27+H30+H32+H41+H44+H46</f>
        <v>0</v>
      </c>
      <c r="I26" s="323">
        <f t="shared" si="3"/>
        <v>0</v>
      </c>
      <c r="J26" s="323">
        <f t="shared" si="3"/>
        <v>0</v>
      </c>
      <c r="K26" s="323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5">
        <f t="shared" si="3"/>
        <v>0</v>
      </c>
    </row>
    <row r="27" spans="2:20" ht="20.25">
      <c r="B27" s="336">
        <v>1</v>
      </c>
      <c r="C27" s="360" t="s">
        <v>85</v>
      </c>
      <c r="D27" s="361">
        <v>614100</v>
      </c>
      <c r="E27" s="263">
        <f>SUM(G27:H27)</f>
        <v>0</v>
      </c>
      <c r="F27" s="263">
        <f aca="true" t="shared" si="4" ref="F27:T27">F28+F29</f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32">
        <f t="shared" si="4"/>
        <v>0</v>
      </c>
      <c r="M27" s="232">
        <f t="shared" si="4"/>
        <v>0</v>
      </c>
      <c r="N27" s="232">
        <f t="shared" si="4"/>
        <v>0</v>
      </c>
      <c r="O27" s="232">
        <f t="shared" si="4"/>
        <v>0</v>
      </c>
      <c r="P27" s="232">
        <f t="shared" si="4"/>
        <v>0</v>
      </c>
      <c r="Q27" s="232">
        <f t="shared" si="4"/>
        <v>0</v>
      </c>
      <c r="R27" s="232">
        <f t="shared" si="4"/>
        <v>0</v>
      </c>
      <c r="S27" s="232">
        <f t="shared" si="4"/>
        <v>0</v>
      </c>
      <c r="T27" s="233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98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98"/>
    </row>
    <row r="30" spans="2:20" ht="20.25">
      <c r="B30" s="340">
        <v>2</v>
      </c>
      <c r="C30" s="362" t="s">
        <v>86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2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98"/>
    </row>
    <row r="32" spans="2:20" ht="20.25">
      <c r="B32" s="340">
        <v>3</v>
      </c>
      <c r="C32" s="355" t="s">
        <v>87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2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98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98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98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98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2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98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98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2"/>
    </row>
    <row r="41" spans="2:20" ht="20.25">
      <c r="B41" s="340">
        <v>4</v>
      </c>
      <c r="C41" s="362" t="s">
        <v>88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2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98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98"/>
    </row>
    <row r="44" spans="2:20" ht="20.25">
      <c r="B44" s="340">
        <v>5</v>
      </c>
      <c r="C44" s="362" t="s">
        <v>89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2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98"/>
    </row>
    <row r="46" spans="2:20" ht="20.25">
      <c r="B46" s="340">
        <v>6</v>
      </c>
      <c r="C46" s="362" t="s">
        <v>90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2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2"/>
    </row>
    <row r="48" spans="2:20" ht="21" thickBot="1">
      <c r="B48" s="333" t="s">
        <v>23</v>
      </c>
      <c r="C48" s="357" t="s">
        <v>102</v>
      </c>
      <c r="D48" s="358">
        <v>615000</v>
      </c>
      <c r="E48" s="323">
        <f>E49+E52</f>
        <v>0</v>
      </c>
      <c r="F48" s="323">
        <f>F49+F52</f>
        <v>0</v>
      </c>
      <c r="G48" s="323">
        <f>G49+G52</f>
        <v>0</v>
      </c>
      <c r="H48" s="323">
        <f aca="true" t="shared" si="11" ref="H48:T48">H49+H52</f>
        <v>0</v>
      </c>
      <c r="I48" s="323">
        <f t="shared" si="11"/>
        <v>0</v>
      </c>
      <c r="J48" s="323">
        <f t="shared" si="11"/>
        <v>0</v>
      </c>
      <c r="K48" s="323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5">
        <f t="shared" si="11"/>
        <v>0</v>
      </c>
    </row>
    <row r="49" spans="2:20" ht="20.25">
      <c r="B49" s="336">
        <v>1</v>
      </c>
      <c r="C49" s="360" t="s">
        <v>91</v>
      </c>
      <c r="D49" s="361">
        <v>615100</v>
      </c>
      <c r="E49" s="263">
        <f t="shared" si="5"/>
        <v>0</v>
      </c>
      <c r="F49" s="263">
        <f aca="true" t="shared" si="12" ref="F49:T49">SUM(F50:F51)</f>
        <v>0</v>
      </c>
      <c r="G49" s="263">
        <f t="shared" si="12"/>
        <v>0</v>
      </c>
      <c r="H49" s="263">
        <f t="shared" si="12"/>
        <v>0</v>
      </c>
      <c r="I49" s="263">
        <f t="shared" si="12"/>
        <v>0</v>
      </c>
      <c r="J49" s="263">
        <f t="shared" si="12"/>
        <v>0</v>
      </c>
      <c r="K49" s="263">
        <f t="shared" si="12"/>
        <v>0</v>
      </c>
      <c r="L49" s="232">
        <f t="shared" si="12"/>
        <v>0</v>
      </c>
      <c r="M49" s="232">
        <f t="shared" si="12"/>
        <v>0</v>
      </c>
      <c r="N49" s="232">
        <f t="shared" si="12"/>
        <v>0</v>
      </c>
      <c r="O49" s="232">
        <f t="shared" si="12"/>
        <v>0</v>
      </c>
      <c r="P49" s="232">
        <f t="shared" si="12"/>
        <v>0</v>
      </c>
      <c r="Q49" s="232">
        <f t="shared" si="12"/>
        <v>0</v>
      </c>
      <c r="R49" s="232">
        <f t="shared" si="12"/>
        <v>0</v>
      </c>
      <c r="S49" s="232">
        <f t="shared" si="12"/>
        <v>0</v>
      </c>
      <c r="T49" s="233">
        <f t="shared" si="12"/>
        <v>0</v>
      </c>
    </row>
    <row r="50" spans="2:20" ht="20.25">
      <c r="B50" s="340"/>
      <c r="C50" s="362"/>
      <c r="D50" s="363"/>
      <c r="E50" s="264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98"/>
    </row>
    <row r="51" spans="2:20" ht="20.25">
      <c r="B51" s="340"/>
      <c r="C51" s="362"/>
      <c r="D51" s="363"/>
      <c r="E51" s="264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98"/>
    </row>
    <row r="52" spans="2:20" ht="20.25">
      <c r="B52" s="340">
        <v>2</v>
      </c>
      <c r="C52" s="364" t="s">
        <v>92</v>
      </c>
      <c r="D52" s="363">
        <v>615200</v>
      </c>
      <c r="E52" s="264">
        <f t="shared" si="5"/>
        <v>0</v>
      </c>
      <c r="F52" s="264">
        <f aca="true" t="shared" si="13" ref="F52:T52">F53</f>
        <v>0</v>
      </c>
      <c r="G52" s="264">
        <f t="shared" si="13"/>
        <v>0</v>
      </c>
      <c r="H52" s="264">
        <f t="shared" si="13"/>
        <v>0</v>
      </c>
      <c r="I52" s="264">
        <f t="shared" si="13"/>
        <v>0</v>
      </c>
      <c r="J52" s="264">
        <f t="shared" si="13"/>
        <v>0</v>
      </c>
      <c r="K52" s="264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198">
        <f t="shared" si="13"/>
        <v>0</v>
      </c>
    </row>
    <row r="53" spans="2:20" ht="20.25">
      <c r="B53" s="340"/>
      <c r="C53" s="364"/>
      <c r="D53" s="363"/>
      <c r="E53" s="264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98"/>
    </row>
    <row r="54" spans="2:20" ht="21" thickBot="1">
      <c r="B54" s="333" t="s">
        <v>24</v>
      </c>
      <c r="C54" s="357" t="s">
        <v>48</v>
      </c>
      <c r="D54" s="358">
        <v>616000</v>
      </c>
      <c r="E54" s="323">
        <f>E55</f>
        <v>0</v>
      </c>
      <c r="F54" s="323">
        <f>F55</f>
        <v>0</v>
      </c>
      <c r="G54" s="323">
        <f>G55</f>
        <v>0</v>
      </c>
      <c r="H54" s="323">
        <f aca="true" t="shared" si="14" ref="H54:T54">H55</f>
        <v>0</v>
      </c>
      <c r="I54" s="323">
        <f t="shared" si="14"/>
        <v>0</v>
      </c>
      <c r="J54" s="323">
        <f t="shared" si="14"/>
        <v>0</v>
      </c>
      <c r="K54" s="323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5">
        <f t="shared" si="14"/>
        <v>0</v>
      </c>
    </row>
    <row r="55" spans="2:20" ht="20.25">
      <c r="B55" s="365">
        <v>1</v>
      </c>
      <c r="C55" s="366" t="s">
        <v>93</v>
      </c>
      <c r="D55" s="367">
        <v>616200</v>
      </c>
      <c r="E55" s="265">
        <f>G55+H55</f>
        <v>0</v>
      </c>
      <c r="F55" s="178"/>
      <c r="G55" s="178"/>
      <c r="H55" s="172">
        <f t="shared" si="2"/>
        <v>0</v>
      </c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200"/>
    </row>
    <row r="56" spans="2:20" ht="38.25" thickBot="1">
      <c r="B56" s="333" t="s">
        <v>28</v>
      </c>
      <c r="C56" s="357" t="s">
        <v>140</v>
      </c>
      <c r="D56" s="368"/>
      <c r="E56" s="323">
        <f>SUM(E57:E62)</f>
        <v>0</v>
      </c>
      <c r="F56" s="323">
        <f aca="true" t="shared" si="15" ref="F56:T56">SUM(F57:F62)</f>
        <v>0</v>
      </c>
      <c r="G56" s="323">
        <f t="shared" si="15"/>
        <v>0</v>
      </c>
      <c r="H56" s="323">
        <f t="shared" si="15"/>
        <v>0</v>
      </c>
      <c r="I56" s="323">
        <f t="shared" si="15"/>
        <v>0</v>
      </c>
      <c r="J56" s="323">
        <f t="shared" si="15"/>
        <v>0</v>
      </c>
      <c r="K56" s="323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5">
        <f t="shared" si="15"/>
        <v>0</v>
      </c>
    </row>
    <row r="57" spans="2:20" ht="20.25">
      <c r="B57" s="344">
        <v>1</v>
      </c>
      <c r="C57" s="369" t="s">
        <v>94</v>
      </c>
      <c r="D57" s="370">
        <v>821100</v>
      </c>
      <c r="E57" s="172">
        <f aca="true" t="shared" si="16" ref="E57:E62">G57+H57</f>
        <v>0</v>
      </c>
      <c r="F57" s="171"/>
      <c r="G57" s="171"/>
      <c r="H57" s="172">
        <f t="shared" si="2"/>
        <v>0</v>
      </c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203"/>
    </row>
    <row r="58" spans="2:20" ht="20.25">
      <c r="B58" s="332">
        <v>2</v>
      </c>
      <c r="C58" s="353" t="s">
        <v>43</v>
      </c>
      <c r="D58" s="356">
        <v>821200</v>
      </c>
      <c r="E58" s="172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2"/>
    </row>
    <row r="59" spans="2:20" ht="20.25">
      <c r="B59" s="332">
        <v>3</v>
      </c>
      <c r="C59" s="353" t="s">
        <v>44</v>
      </c>
      <c r="D59" s="356">
        <v>821300</v>
      </c>
      <c r="E59" s="172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2"/>
    </row>
    <row r="60" spans="2:20" ht="20.25">
      <c r="B60" s="332">
        <v>4</v>
      </c>
      <c r="C60" s="364" t="s">
        <v>45</v>
      </c>
      <c r="D60" s="356">
        <v>821400</v>
      </c>
      <c r="E60" s="172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2"/>
    </row>
    <row r="61" spans="2:20" ht="20.25">
      <c r="B61" s="332">
        <v>5</v>
      </c>
      <c r="C61" s="364" t="s">
        <v>46</v>
      </c>
      <c r="D61" s="356">
        <v>821500</v>
      </c>
      <c r="E61" s="172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2"/>
    </row>
    <row r="62" spans="2:21" ht="20.25">
      <c r="B62" s="332">
        <v>6</v>
      </c>
      <c r="C62" s="364" t="s">
        <v>47</v>
      </c>
      <c r="D62" s="356">
        <v>821600</v>
      </c>
      <c r="E62" s="172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2"/>
      <c r="U62" s="11"/>
    </row>
    <row r="63" spans="2:21" ht="21" thickBot="1">
      <c r="B63" s="333"/>
      <c r="C63" s="357" t="s">
        <v>176</v>
      </c>
      <c r="D63" s="368"/>
      <c r="E63" s="323">
        <f>E14+E26+E48+E54+E56</f>
        <v>0</v>
      </c>
      <c r="F63" s="323">
        <f>F14+F26+F48+F54+F56</f>
        <v>0</v>
      </c>
      <c r="G63" s="323">
        <f>G14+G26+G48+G54+G56</f>
        <v>0</v>
      </c>
      <c r="H63" s="323">
        <f aca="true" t="shared" si="17" ref="H63:T63">H14+H26+H48+H54+H56</f>
        <v>0</v>
      </c>
      <c r="I63" s="323">
        <f t="shared" si="17"/>
        <v>0</v>
      </c>
      <c r="J63" s="323">
        <f t="shared" si="17"/>
        <v>0</v>
      </c>
      <c r="K63" s="323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5">
        <f t="shared" si="17"/>
        <v>0</v>
      </c>
      <c r="U63" s="11"/>
    </row>
    <row r="64" spans="2:21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11"/>
    </row>
    <row r="65" spans="2:21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11"/>
    </row>
    <row r="66" spans="2:21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  <mergeCell ref="E8:P8"/>
    <mergeCell ref="I10:T11"/>
    <mergeCell ref="C66:P66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94" t="s">
        <v>177</v>
      </c>
      <c r="B1" s="595"/>
      <c r="C1" s="595"/>
      <c r="D1" s="595"/>
      <c r="E1" s="595"/>
      <c r="F1" s="595"/>
      <c r="G1" s="595"/>
      <c r="H1" s="595"/>
      <c r="I1" s="595"/>
    </row>
    <row r="2" spans="1:9" ht="15" customHeight="1">
      <c r="A2" s="596" t="s">
        <v>1</v>
      </c>
      <c r="B2" s="564" t="s">
        <v>121</v>
      </c>
      <c r="C2" s="596" t="s">
        <v>3</v>
      </c>
      <c r="D2" s="529" t="s">
        <v>163</v>
      </c>
      <c r="E2" s="529" t="s">
        <v>164</v>
      </c>
      <c r="F2" s="529" t="s">
        <v>165</v>
      </c>
      <c r="G2" s="529" t="s">
        <v>166</v>
      </c>
      <c r="H2" s="529" t="s">
        <v>167</v>
      </c>
      <c r="I2" s="529" t="s">
        <v>168</v>
      </c>
    </row>
    <row r="3" spans="1:9" ht="15" customHeight="1">
      <c r="A3" s="597"/>
      <c r="B3" s="565"/>
      <c r="C3" s="597"/>
      <c r="D3" s="530"/>
      <c r="E3" s="530"/>
      <c r="F3" s="530"/>
      <c r="G3" s="530"/>
      <c r="H3" s="530"/>
      <c r="I3" s="530"/>
    </row>
    <row r="4" spans="1:9" ht="45" customHeight="1" thickBot="1">
      <c r="A4" s="598"/>
      <c r="B4" s="566"/>
      <c r="C4" s="598"/>
      <c r="D4" s="531"/>
      <c r="E4" s="531"/>
      <c r="F4" s="531"/>
      <c r="G4" s="531"/>
      <c r="H4" s="531"/>
      <c r="I4" s="531"/>
    </row>
    <row r="5" spans="1:9" ht="21" thickBot="1">
      <c r="A5" s="266">
        <v>1</v>
      </c>
      <c r="B5" s="266">
        <v>2</v>
      </c>
      <c r="C5" s="266">
        <v>3</v>
      </c>
      <c r="D5" s="267">
        <v>4</v>
      </c>
      <c r="E5" s="267">
        <v>5</v>
      </c>
      <c r="F5" s="267">
        <v>6</v>
      </c>
      <c r="G5" s="267" t="s">
        <v>169</v>
      </c>
      <c r="H5" s="267" t="s">
        <v>170</v>
      </c>
      <c r="I5" s="267" t="s">
        <v>171</v>
      </c>
    </row>
    <row r="6" spans="1:9" ht="22.5">
      <c r="A6" s="268" t="s">
        <v>12</v>
      </c>
      <c r="B6" s="269" t="s">
        <v>104</v>
      </c>
      <c r="C6" s="270"/>
      <c r="D6" s="271">
        <f aca="true" t="shared" si="0" ref="D6:I6">SUM(D7:D17)</f>
        <v>0</v>
      </c>
      <c r="E6" s="271">
        <f t="shared" si="0"/>
        <v>0</v>
      </c>
      <c r="F6" s="271">
        <f t="shared" si="0"/>
        <v>0</v>
      </c>
      <c r="G6" s="271">
        <f t="shared" si="0"/>
        <v>-434000</v>
      </c>
      <c r="H6" s="271">
        <f t="shared" si="0"/>
        <v>-434000</v>
      </c>
      <c r="I6" s="271">
        <f t="shared" si="0"/>
        <v>0</v>
      </c>
    </row>
    <row r="7" spans="1:13" ht="23.25">
      <c r="A7" s="272">
        <v>1</v>
      </c>
      <c r="B7" s="273" t="s">
        <v>38</v>
      </c>
      <c r="C7" s="272">
        <v>611100</v>
      </c>
      <c r="D7" s="274"/>
      <c r="E7" s="274"/>
      <c r="F7" s="274"/>
      <c r="G7" s="274">
        <f>D7-'TAB-2'!E15</f>
        <v>-365400</v>
      </c>
      <c r="H7" s="274">
        <f>E7-'TAB-2'!E15</f>
        <v>-365400</v>
      </c>
      <c r="I7" s="274">
        <f>F7-'TAB-2'!G15</f>
        <v>0</v>
      </c>
      <c r="M7" s="275"/>
    </row>
    <row r="8" spans="1:13" ht="46.5">
      <c r="A8" s="276">
        <v>2</v>
      </c>
      <c r="B8" s="277" t="s">
        <v>80</v>
      </c>
      <c r="C8" s="278">
        <v>611200</v>
      </c>
      <c r="D8" s="279"/>
      <c r="E8" s="279"/>
      <c r="F8" s="279"/>
      <c r="G8" s="274">
        <f>D8-'TAB-2'!E16</f>
        <v>-51000</v>
      </c>
      <c r="H8" s="274">
        <f>E8-'TAB-2'!E16</f>
        <v>-51000</v>
      </c>
      <c r="I8" s="274">
        <f>F8-'TAB-2'!G16</f>
        <v>0</v>
      </c>
      <c r="M8" s="275"/>
    </row>
    <row r="9" spans="1:13" ht="23.25">
      <c r="A9" s="276">
        <v>3</v>
      </c>
      <c r="B9" s="280" t="s">
        <v>14</v>
      </c>
      <c r="C9" s="278">
        <v>613100</v>
      </c>
      <c r="D9" s="279"/>
      <c r="E9" s="279"/>
      <c r="F9" s="279"/>
      <c r="G9" s="274">
        <f>D9-'TAB-2'!E17</f>
        <v>-1600</v>
      </c>
      <c r="H9" s="274">
        <f>E9-'TAB-2'!E17</f>
        <v>-1600</v>
      </c>
      <c r="I9" s="274">
        <f>F9-'TAB-2'!G17</f>
        <v>0</v>
      </c>
      <c r="M9" s="275"/>
    </row>
    <row r="10" spans="1:13" ht="23.25">
      <c r="A10" s="276">
        <v>4</v>
      </c>
      <c r="B10" s="277" t="s">
        <v>81</v>
      </c>
      <c r="C10" s="278">
        <v>613200</v>
      </c>
      <c r="D10" s="279"/>
      <c r="E10" s="279"/>
      <c r="F10" s="279"/>
      <c r="G10" s="274">
        <f>D10-'TAB-2'!E18</f>
        <v>-3700</v>
      </c>
      <c r="H10" s="274">
        <f>E10-'TAB-2'!E18</f>
        <v>-3700</v>
      </c>
      <c r="I10" s="274">
        <f>F10-'TAB-2'!G18</f>
        <v>0</v>
      </c>
      <c r="M10" s="275"/>
    </row>
    <row r="11" spans="1:13" ht="23.25">
      <c r="A11" s="276">
        <v>5</v>
      </c>
      <c r="B11" s="277" t="s">
        <v>16</v>
      </c>
      <c r="C11" s="278">
        <v>613300</v>
      </c>
      <c r="D11" s="279"/>
      <c r="E11" s="279"/>
      <c r="F11" s="279"/>
      <c r="G11" s="274">
        <f>D11-'TAB-2'!E19</f>
        <v>0</v>
      </c>
      <c r="H11" s="274">
        <f>E11-'TAB-2'!E19</f>
        <v>0</v>
      </c>
      <c r="I11" s="274">
        <f>F11-'TAB-2'!G19</f>
        <v>0</v>
      </c>
      <c r="M11" s="275"/>
    </row>
    <row r="12" spans="1:13" ht="23.25">
      <c r="A12" s="276">
        <v>6</v>
      </c>
      <c r="B12" s="280" t="s">
        <v>40</v>
      </c>
      <c r="C12" s="278">
        <v>613400</v>
      </c>
      <c r="D12" s="279"/>
      <c r="E12" s="279"/>
      <c r="F12" s="279"/>
      <c r="G12" s="274">
        <f>D12-'TAB-2'!E20</f>
        <v>-700</v>
      </c>
      <c r="H12" s="274">
        <f>E12-'TAB-2'!E20</f>
        <v>-700</v>
      </c>
      <c r="I12" s="274">
        <f>F12-'TAB-2'!G20</f>
        <v>0</v>
      </c>
      <c r="M12" s="275"/>
    </row>
    <row r="13" spans="1:13" ht="23.25">
      <c r="A13" s="276">
        <v>7</v>
      </c>
      <c r="B13" s="277" t="s">
        <v>172</v>
      </c>
      <c r="C13" s="278">
        <v>613500</v>
      </c>
      <c r="D13" s="279"/>
      <c r="E13" s="279"/>
      <c r="F13" s="279"/>
      <c r="G13" s="274">
        <f>D13-'TAB-2'!E21</f>
        <v>-4100</v>
      </c>
      <c r="H13" s="274">
        <f>E13-'TAB-2'!E21</f>
        <v>-4100</v>
      </c>
      <c r="I13" s="274">
        <f>F13-'TAB-2'!G21</f>
        <v>0</v>
      </c>
      <c r="M13" s="275"/>
    </row>
    <row r="14" spans="1:13" ht="23.25">
      <c r="A14" s="276">
        <v>8</v>
      </c>
      <c r="B14" s="280" t="s">
        <v>173</v>
      </c>
      <c r="C14" s="278">
        <v>613600</v>
      </c>
      <c r="D14" s="279"/>
      <c r="E14" s="279"/>
      <c r="F14" s="279"/>
      <c r="G14" s="274">
        <f>D14-'TAB-2'!E22</f>
        <v>0</v>
      </c>
      <c r="H14" s="274">
        <f>E14-'TAB-2'!E22</f>
        <v>0</v>
      </c>
      <c r="I14" s="274">
        <f>F14-'TAB-2'!G22</f>
        <v>0</v>
      </c>
      <c r="M14" s="275"/>
    </row>
    <row r="15" spans="1:13" ht="23.25">
      <c r="A15" s="276">
        <v>9</v>
      </c>
      <c r="B15" s="280" t="s">
        <v>18</v>
      </c>
      <c r="C15" s="278">
        <v>613700</v>
      </c>
      <c r="D15" s="279"/>
      <c r="E15" s="279"/>
      <c r="F15" s="279"/>
      <c r="G15" s="274">
        <f>D15-'TAB-2'!E23</f>
        <v>-2000</v>
      </c>
      <c r="H15" s="274">
        <f>E15-'TAB-2'!E23</f>
        <v>-2000</v>
      </c>
      <c r="I15" s="274">
        <f>F15-'TAB-2'!G23</f>
        <v>0</v>
      </c>
      <c r="M15" s="275"/>
    </row>
    <row r="16" spans="1:13" ht="46.5">
      <c r="A16" s="276">
        <v>10</v>
      </c>
      <c r="B16" s="277" t="s">
        <v>83</v>
      </c>
      <c r="C16" s="278">
        <v>613800</v>
      </c>
      <c r="D16" s="279"/>
      <c r="E16" s="279"/>
      <c r="F16" s="279"/>
      <c r="G16" s="274">
        <f>D16-'TAB-2'!E24</f>
        <v>-100</v>
      </c>
      <c r="H16" s="274">
        <f>E16-'TAB-2'!E24</f>
        <v>-100</v>
      </c>
      <c r="I16" s="274">
        <f>F16-'TAB-2'!G24</f>
        <v>0</v>
      </c>
      <c r="M16" s="275"/>
    </row>
    <row r="17" spans="1:13" ht="23.25">
      <c r="A17" s="276">
        <v>11</v>
      </c>
      <c r="B17" s="277" t="s">
        <v>20</v>
      </c>
      <c r="C17" s="278">
        <v>613900</v>
      </c>
      <c r="D17" s="279"/>
      <c r="E17" s="279"/>
      <c r="F17" s="279"/>
      <c r="G17" s="274">
        <f>D17-'TAB-2'!E25</f>
        <v>-5400</v>
      </c>
      <c r="H17" s="274">
        <f>E17-'TAB-2'!E25</f>
        <v>-5400</v>
      </c>
      <c r="I17" s="274">
        <f>F17-'TAB-2'!G25</f>
        <v>0</v>
      </c>
      <c r="M17" s="275"/>
    </row>
    <row r="18" spans="1:9" ht="45.75" thickBot="1">
      <c r="A18" s="281" t="s">
        <v>21</v>
      </c>
      <c r="B18" s="282" t="s">
        <v>103</v>
      </c>
      <c r="C18" s="283">
        <v>614000</v>
      </c>
      <c r="D18" s="284">
        <f aca="true" t="shared" si="1" ref="D18:I18">SUM(D19:D24)</f>
        <v>0</v>
      </c>
      <c r="E18" s="284">
        <f t="shared" si="1"/>
        <v>0</v>
      </c>
      <c r="F18" s="284">
        <f t="shared" si="1"/>
        <v>0</v>
      </c>
      <c r="G18" s="284">
        <f t="shared" si="1"/>
        <v>0</v>
      </c>
      <c r="H18" s="284">
        <f t="shared" si="1"/>
        <v>0</v>
      </c>
      <c r="I18" s="284">
        <f t="shared" si="1"/>
        <v>0</v>
      </c>
    </row>
    <row r="19" spans="1:9" ht="23.25">
      <c r="A19" s="285">
        <v>1</v>
      </c>
      <c r="B19" s="286" t="s">
        <v>85</v>
      </c>
      <c r="C19" s="287">
        <v>614100</v>
      </c>
      <c r="D19" s="288"/>
      <c r="E19" s="288"/>
      <c r="F19" s="288"/>
      <c r="G19" s="288">
        <f>D19-'TAB-2'!E27</f>
        <v>0</v>
      </c>
      <c r="H19" s="288">
        <f>E19-'TAB-2'!E27</f>
        <v>0</v>
      </c>
      <c r="I19" s="288">
        <f>F19-'TAB-2'!G27</f>
        <v>0</v>
      </c>
    </row>
    <row r="20" spans="1:9" ht="23.25">
      <c r="A20" s="289">
        <v>2</v>
      </c>
      <c r="B20" s="290" t="s">
        <v>86</v>
      </c>
      <c r="C20" s="291">
        <v>614200</v>
      </c>
      <c r="D20" s="292"/>
      <c r="E20" s="292"/>
      <c r="F20" s="292"/>
      <c r="G20" s="292">
        <f>D20-'TAB-2'!E30</f>
        <v>0</v>
      </c>
      <c r="H20" s="292">
        <f>E20-'TAB-2'!E30</f>
        <v>0</v>
      </c>
      <c r="I20" s="292">
        <f>F20-'TAB-2'!G30</f>
        <v>0</v>
      </c>
    </row>
    <row r="21" spans="1:9" ht="23.25">
      <c r="A21" s="289">
        <v>3</v>
      </c>
      <c r="B21" s="293" t="s">
        <v>87</v>
      </c>
      <c r="C21" s="291">
        <v>614300</v>
      </c>
      <c r="D21" s="292"/>
      <c r="E21" s="292"/>
      <c r="F21" s="292"/>
      <c r="G21" s="292">
        <f>D21-'TAB-2'!E33</f>
        <v>0</v>
      </c>
      <c r="H21" s="292">
        <f>E21-'TAB-2'!E33</f>
        <v>0</v>
      </c>
      <c r="I21" s="292">
        <f>F21-'TAB-2'!G33</f>
        <v>0</v>
      </c>
    </row>
    <row r="22" spans="1:9" ht="23.25">
      <c r="A22" s="289">
        <v>4</v>
      </c>
      <c r="B22" s="290" t="s">
        <v>88</v>
      </c>
      <c r="C22" s="291">
        <v>614700</v>
      </c>
      <c r="D22" s="292"/>
      <c r="E22" s="292"/>
      <c r="F22" s="292"/>
      <c r="G22" s="292">
        <f>D22-'TAB-2'!E45</f>
        <v>0</v>
      </c>
      <c r="H22" s="292">
        <f>E22-'TAB-2'!E45</f>
        <v>0</v>
      </c>
      <c r="I22" s="292">
        <f>F22-'TAB-2'!G45</f>
        <v>0</v>
      </c>
    </row>
    <row r="23" spans="1:9" ht="23.25">
      <c r="A23" s="289">
        <v>5</v>
      </c>
      <c r="B23" s="290" t="s">
        <v>89</v>
      </c>
      <c r="C23" s="291">
        <v>614800</v>
      </c>
      <c r="D23" s="292"/>
      <c r="E23" s="292"/>
      <c r="F23" s="292"/>
      <c r="G23" s="292">
        <f>D23-'TAB-2'!E48</f>
        <v>0</v>
      </c>
      <c r="H23" s="292">
        <f>E23-'TAB-2'!E48</f>
        <v>0</v>
      </c>
      <c r="I23" s="292">
        <f>F23-'TAB-2'!G48</f>
        <v>0</v>
      </c>
    </row>
    <row r="24" spans="1:9" ht="23.25">
      <c r="A24" s="289">
        <v>6</v>
      </c>
      <c r="B24" s="290" t="s">
        <v>90</v>
      </c>
      <c r="C24" s="291">
        <v>614900</v>
      </c>
      <c r="D24" s="292"/>
      <c r="E24" s="292"/>
      <c r="F24" s="292"/>
      <c r="G24" s="292">
        <f>D24-'TAB-2'!E50</f>
        <v>0</v>
      </c>
      <c r="H24" s="292">
        <f>E24-'TAB-2'!E50</f>
        <v>0</v>
      </c>
      <c r="I24" s="292">
        <f>F24-'TAB-2'!G50</f>
        <v>0</v>
      </c>
    </row>
    <row r="25" spans="1:9" ht="45.75" thickBot="1">
      <c r="A25" s="294" t="s">
        <v>23</v>
      </c>
      <c r="B25" s="295" t="s">
        <v>102</v>
      </c>
      <c r="C25" s="296">
        <v>615000</v>
      </c>
      <c r="D25" s="297">
        <f aca="true" t="shared" si="2" ref="D25:I25">SUM(D26:D27)</f>
        <v>0</v>
      </c>
      <c r="E25" s="297">
        <f t="shared" si="2"/>
        <v>0</v>
      </c>
      <c r="F25" s="297">
        <f t="shared" si="2"/>
        <v>0</v>
      </c>
      <c r="G25" s="297">
        <f t="shared" si="2"/>
        <v>0</v>
      </c>
      <c r="H25" s="297">
        <f t="shared" si="2"/>
        <v>0</v>
      </c>
      <c r="I25" s="297">
        <f t="shared" si="2"/>
        <v>0</v>
      </c>
    </row>
    <row r="26" spans="1:9" ht="23.25">
      <c r="A26" s="285">
        <v>1</v>
      </c>
      <c r="B26" s="286" t="s">
        <v>91</v>
      </c>
      <c r="C26" s="287">
        <v>615100</v>
      </c>
      <c r="D26" s="288"/>
      <c r="E26" s="288"/>
      <c r="F26" s="288"/>
      <c r="G26" s="288">
        <f>D26-'TAB-2'!E53</f>
        <v>0</v>
      </c>
      <c r="H26" s="288">
        <f>E26-'TAB-2'!E53</f>
        <v>0</v>
      </c>
      <c r="I26" s="288">
        <f>F26-'TAB-2'!G53</f>
        <v>0</v>
      </c>
    </row>
    <row r="27" spans="1:9" ht="46.5">
      <c r="A27" s="289">
        <v>2</v>
      </c>
      <c r="B27" s="298" t="s">
        <v>92</v>
      </c>
      <c r="C27" s="291">
        <v>615200</v>
      </c>
      <c r="D27" s="292"/>
      <c r="E27" s="292"/>
      <c r="F27" s="292"/>
      <c r="G27" s="292">
        <f>D27-'TAB-2'!E56</f>
        <v>0</v>
      </c>
      <c r="H27" s="292">
        <f>E27-'TAB-2'!E56</f>
        <v>0</v>
      </c>
      <c r="I27" s="292">
        <f>F27-'TAB-2'!G56</f>
        <v>0</v>
      </c>
    </row>
    <row r="28" spans="1:9" ht="23.25" thickBot="1">
      <c r="A28" s="281" t="s">
        <v>24</v>
      </c>
      <c r="B28" s="299" t="s">
        <v>48</v>
      </c>
      <c r="C28" s="283">
        <v>616000</v>
      </c>
      <c r="D28" s="284">
        <f aca="true" t="shared" si="3" ref="D28:I28">SUM(D29)</f>
        <v>0</v>
      </c>
      <c r="E28" s="284">
        <f t="shared" si="3"/>
        <v>0</v>
      </c>
      <c r="F28" s="284">
        <f t="shared" si="3"/>
        <v>0</v>
      </c>
      <c r="G28" s="284">
        <f t="shared" si="3"/>
        <v>0</v>
      </c>
      <c r="H28" s="284">
        <f t="shared" si="3"/>
        <v>0</v>
      </c>
      <c r="I28" s="284">
        <f t="shared" si="3"/>
        <v>0</v>
      </c>
    </row>
    <row r="29" spans="1:9" ht="23.25">
      <c r="A29" s="300">
        <v>1</v>
      </c>
      <c r="B29" s="301" t="s">
        <v>93</v>
      </c>
      <c r="C29" s="302">
        <v>616200</v>
      </c>
      <c r="D29" s="303"/>
      <c r="E29" s="303"/>
      <c r="F29" s="303"/>
      <c r="G29" s="303"/>
      <c r="H29" s="303"/>
      <c r="I29" s="303"/>
    </row>
    <row r="30" spans="1:9" ht="45.75" thickBot="1">
      <c r="A30" s="281" t="s">
        <v>28</v>
      </c>
      <c r="B30" s="299" t="s">
        <v>174</v>
      </c>
      <c r="C30" s="304"/>
      <c r="D30" s="284">
        <f aca="true" t="shared" si="4" ref="D30:I30">SUM(D31:D36)</f>
        <v>0</v>
      </c>
      <c r="E30" s="284">
        <f t="shared" si="4"/>
        <v>0</v>
      </c>
      <c r="F30" s="284">
        <f t="shared" si="4"/>
        <v>0</v>
      </c>
      <c r="G30" s="284">
        <f t="shared" si="4"/>
        <v>0</v>
      </c>
      <c r="H30" s="284">
        <f t="shared" si="4"/>
        <v>0</v>
      </c>
      <c r="I30" s="284">
        <f t="shared" si="4"/>
        <v>0</v>
      </c>
    </row>
    <row r="31" spans="1:9" ht="46.5">
      <c r="A31" s="305">
        <v>1</v>
      </c>
      <c r="B31" s="306" t="s">
        <v>94</v>
      </c>
      <c r="C31" s="307">
        <v>821100</v>
      </c>
      <c r="D31" s="308"/>
      <c r="E31" s="308"/>
      <c r="F31" s="308"/>
      <c r="G31" s="308"/>
      <c r="H31" s="308"/>
      <c r="I31" s="308"/>
    </row>
    <row r="32" spans="1:9" ht="23.25">
      <c r="A32" s="276">
        <v>2</v>
      </c>
      <c r="B32" s="273" t="s">
        <v>43</v>
      </c>
      <c r="C32" s="276">
        <v>821200</v>
      </c>
      <c r="D32" s="274"/>
      <c r="E32" s="274"/>
      <c r="F32" s="274"/>
      <c r="G32" s="274"/>
      <c r="H32" s="274"/>
      <c r="I32" s="274"/>
    </row>
    <row r="33" spans="1:9" ht="23.25">
      <c r="A33" s="276">
        <v>3</v>
      </c>
      <c r="B33" s="273" t="s">
        <v>44</v>
      </c>
      <c r="C33" s="276">
        <v>821300</v>
      </c>
      <c r="D33" s="274"/>
      <c r="E33" s="274"/>
      <c r="F33" s="274"/>
      <c r="G33" s="274"/>
      <c r="H33" s="274"/>
      <c r="I33" s="274"/>
    </row>
    <row r="34" spans="1:9" ht="23.25">
      <c r="A34" s="276">
        <v>4</v>
      </c>
      <c r="B34" s="309" t="s">
        <v>45</v>
      </c>
      <c r="C34" s="276">
        <v>821400</v>
      </c>
      <c r="D34" s="274"/>
      <c r="E34" s="274"/>
      <c r="F34" s="274"/>
      <c r="G34" s="274"/>
      <c r="H34" s="274"/>
      <c r="I34" s="274"/>
    </row>
    <row r="35" spans="1:9" ht="23.25">
      <c r="A35" s="276">
        <v>5</v>
      </c>
      <c r="B35" s="309" t="s">
        <v>46</v>
      </c>
      <c r="C35" s="276">
        <v>821500</v>
      </c>
      <c r="D35" s="274"/>
      <c r="E35" s="274"/>
      <c r="F35" s="274"/>
      <c r="G35" s="274"/>
      <c r="H35" s="274"/>
      <c r="I35" s="274"/>
    </row>
    <row r="36" spans="1:9" ht="23.25">
      <c r="A36" s="276">
        <v>6</v>
      </c>
      <c r="B36" s="309" t="s">
        <v>175</v>
      </c>
      <c r="C36" s="276">
        <v>821600</v>
      </c>
      <c r="D36" s="274"/>
      <c r="E36" s="274"/>
      <c r="F36" s="274"/>
      <c r="G36" s="274"/>
      <c r="H36" s="274"/>
      <c r="I36" s="274"/>
    </row>
    <row r="37" spans="1:9" ht="45.75" thickBot="1">
      <c r="A37" s="281"/>
      <c r="B37" s="299" t="s">
        <v>176</v>
      </c>
      <c r="C37" s="304"/>
      <c r="D37" s="284">
        <f aca="true" t="shared" si="5" ref="D37:I37">D30+D28+D25+D18+D6</f>
        <v>0</v>
      </c>
      <c r="E37" s="284">
        <f t="shared" si="5"/>
        <v>0</v>
      </c>
      <c r="F37" s="284">
        <f t="shared" si="5"/>
        <v>0</v>
      </c>
      <c r="G37" s="284">
        <f t="shared" si="5"/>
        <v>-434000</v>
      </c>
      <c r="H37" s="284">
        <f t="shared" si="5"/>
        <v>-434000</v>
      </c>
      <c r="I37" s="284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60" zoomScalePageLayoutView="0" workbookViewId="0" topLeftCell="A1">
      <selection activeCell="F12" sqref="F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</row>
    <row r="2" spans="15:17" ht="8.25" customHeight="1">
      <c r="O2" s="544" t="s">
        <v>96</v>
      </c>
      <c r="P2" s="544"/>
      <c r="Q2" s="123"/>
    </row>
    <row r="3" spans="2:17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108"/>
      <c r="O3" s="544"/>
      <c r="P3" s="544"/>
      <c r="Q3" s="148"/>
    </row>
    <row r="4" spans="2:17" ht="27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0" t="s">
        <v>125</v>
      </c>
      <c r="C6" s="170"/>
      <c r="D6" s="170"/>
      <c r="E6" s="170"/>
      <c r="F6" s="170"/>
      <c r="G6" s="170"/>
      <c r="H6" s="170"/>
      <c r="I6" s="170"/>
      <c r="J6" s="135"/>
      <c r="K6" s="135"/>
      <c r="L6" s="135"/>
      <c r="M6" s="135"/>
      <c r="N6" s="135"/>
      <c r="O6" s="135" t="s">
        <v>105</v>
      </c>
      <c r="P6" s="135"/>
      <c r="Q6" s="146"/>
    </row>
    <row r="7" spans="2:17" ht="4.5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15"/>
      <c r="O7" s="123"/>
      <c r="P7" s="123"/>
      <c r="Q7" s="147"/>
    </row>
    <row r="8" spans="2:17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135"/>
      <c r="O8" s="135" t="s">
        <v>107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415" customFormat="1" ht="24.75" customHeight="1">
      <c r="A10" s="414"/>
      <c r="B10" s="599" t="s">
        <v>1</v>
      </c>
      <c r="C10" s="602" t="s">
        <v>121</v>
      </c>
      <c r="D10" s="599" t="s">
        <v>3</v>
      </c>
      <c r="E10" s="605" t="s">
        <v>186</v>
      </c>
      <c r="F10" s="608" t="s">
        <v>126</v>
      </c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10"/>
    </row>
    <row r="11" spans="1:17" s="415" customFormat="1" ht="24.75" customHeight="1">
      <c r="A11" s="414"/>
      <c r="B11" s="600"/>
      <c r="C11" s="603"/>
      <c r="D11" s="600"/>
      <c r="E11" s="606"/>
      <c r="F11" s="611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3"/>
    </row>
    <row r="12" spans="1:17" s="415" customFormat="1" ht="24.75" customHeight="1" thickBot="1">
      <c r="A12" s="414"/>
      <c r="B12" s="601"/>
      <c r="C12" s="604"/>
      <c r="D12" s="601"/>
      <c r="E12" s="607"/>
      <c r="F12" s="416" t="s">
        <v>52</v>
      </c>
      <c r="G12" s="416" t="s">
        <v>53</v>
      </c>
      <c r="H12" s="416" t="s">
        <v>54</v>
      </c>
      <c r="I12" s="416" t="s">
        <v>55</v>
      </c>
      <c r="J12" s="416" t="s">
        <v>56</v>
      </c>
      <c r="K12" s="416" t="s">
        <v>57</v>
      </c>
      <c r="L12" s="416" t="s">
        <v>58</v>
      </c>
      <c r="M12" s="417" t="s">
        <v>59</v>
      </c>
      <c r="N12" s="417" t="s">
        <v>60</v>
      </c>
      <c r="O12" s="417" t="s">
        <v>98</v>
      </c>
      <c r="P12" s="417" t="s">
        <v>99</v>
      </c>
      <c r="Q12" s="418" t="s">
        <v>63</v>
      </c>
    </row>
    <row r="13" spans="1:17" s="137" customFormat="1" ht="15.75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49" t="s">
        <v>12</v>
      </c>
      <c r="C14" s="316" t="s">
        <v>104</v>
      </c>
      <c r="D14" s="371"/>
      <c r="E14" s="372">
        <f aca="true" t="shared" si="0" ref="E14:Q14">SUM(E15:E25)</f>
        <v>0</v>
      </c>
      <c r="F14" s="372">
        <f t="shared" si="0"/>
        <v>0</v>
      </c>
      <c r="G14" s="372">
        <f t="shared" si="0"/>
        <v>0</v>
      </c>
      <c r="H14" s="372">
        <f t="shared" si="0"/>
        <v>0</v>
      </c>
      <c r="I14" s="372">
        <f t="shared" si="0"/>
        <v>0</v>
      </c>
      <c r="J14" s="372">
        <f t="shared" si="0"/>
        <v>0</v>
      </c>
      <c r="K14" s="372">
        <f t="shared" si="0"/>
        <v>0</v>
      </c>
      <c r="L14" s="372">
        <f>SUM(L15:L25)</f>
        <v>0</v>
      </c>
      <c r="M14" s="372">
        <f t="shared" si="0"/>
        <v>0</v>
      </c>
      <c r="N14" s="372">
        <f t="shared" si="0"/>
        <v>0</v>
      </c>
      <c r="O14" s="372">
        <f t="shared" si="0"/>
        <v>0</v>
      </c>
      <c r="P14" s="372">
        <f t="shared" si="0"/>
        <v>0</v>
      </c>
      <c r="Q14" s="373">
        <f t="shared" si="0"/>
        <v>0</v>
      </c>
    </row>
    <row r="15" spans="2:17" ht="18.75">
      <c r="B15" s="329">
        <v>1</v>
      </c>
      <c r="C15" s="319" t="s">
        <v>38</v>
      </c>
      <c r="D15" s="318">
        <v>611100</v>
      </c>
      <c r="E15" s="210">
        <f>SUM(F15:Q15)</f>
        <v>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21"/>
    </row>
    <row r="16" spans="2:17" ht="37.5">
      <c r="B16" s="332">
        <v>2</v>
      </c>
      <c r="C16" s="321" t="s">
        <v>80</v>
      </c>
      <c r="D16" s="320">
        <v>611200</v>
      </c>
      <c r="E16" s="210">
        <f aca="true" t="shared" si="1" ref="E16:E62">SUM(F16:Q16)</f>
        <v>0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21"/>
    </row>
    <row r="17" spans="2:17" ht="18.75">
      <c r="B17" s="332">
        <v>3</v>
      </c>
      <c r="C17" s="319" t="s">
        <v>14</v>
      </c>
      <c r="D17" s="320">
        <v>613100</v>
      </c>
      <c r="E17" s="210">
        <f t="shared" si="1"/>
        <v>0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21"/>
    </row>
    <row r="18" spans="2:17" ht="37.5">
      <c r="B18" s="332">
        <v>4</v>
      </c>
      <c r="C18" s="321" t="s">
        <v>81</v>
      </c>
      <c r="D18" s="320">
        <v>613200</v>
      </c>
      <c r="E18" s="210">
        <f t="shared" si="1"/>
        <v>0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21"/>
    </row>
    <row r="19" spans="2:17" ht="37.5">
      <c r="B19" s="332">
        <v>5</v>
      </c>
      <c r="C19" s="321" t="s">
        <v>16</v>
      </c>
      <c r="D19" s="320">
        <v>613300</v>
      </c>
      <c r="E19" s="210">
        <f t="shared" si="1"/>
        <v>0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21"/>
    </row>
    <row r="20" spans="2:17" ht="18.75">
      <c r="B20" s="332">
        <v>6</v>
      </c>
      <c r="C20" s="319" t="s">
        <v>40</v>
      </c>
      <c r="D20" s="320">
        <v>613400</v>
      </c>
      <c r="E20" s="210">
        <f t="shared" si="1"/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21"/>
    </row>
    <row r="21" spans="2:17" ht="37.5">
      <c r="B21" s="332">
        <v>7</v>
      </c>
      <c r="C21" s="321" t="s">
        <v>41</v>
      </c>
      <c r="D21" s="320">
        <v>613500</v>
      </c>
      <c r="E21" s="210">
        <f t="shared" si="1"/>
        <v>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21"/>
    </row>
    <row r="22" spans="2:17" ht="18.75">
      <c r="B22" s="332">
        <v>8</v>
      </c>
      <c r="C22" s="319" t="s">
        <v>101</v>
      </c>
      <c r="D22" s="320">
        <v>613600</v>
      </c>
      <c r="E22" s="210">
        <f t="shared" si="1"/>
        <v>0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21"/>
    </row>
    <row r="23" spans="2:17" ht="18.75">
      <c r="B23" s="332">
        <v>9</v>
      </c>
      <c r="C23" s="319" t="s">
        <v>18</v>
      </c>
      <c r="D23" s="320">
        <v>613700</v>
      </c>
      <c r="E23" s="210">
        <f t="shared" si="1"/>
        <v>0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21"/>
    </row>
    <row r="24" spans="2:17" ht="56.25">
      <c r="B24" s="332">
        <v>10</v>
      </c>
      <c r="C24" s="321" t="s">
        <v>83</v>
      </c>
      <c r="D24" s="320">
        <v>613800</v>
      </c>
      <c r="E24" s="210">
        <f t="shared" si="1"/>
        <v>0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21"/>
    </row>
    <row r="25" spans="2:17" ht="37.5">
      <c r="B25" s="332">
        <v>11</v>
      </c>
      <c r="C25" s="321" t="s">
        <v>20</v>
      </c>
      <c r="D25" s="320">
        <v>613900</v>
      </c>
      <c r="E25" s="210">
        <f t="shared" si="1"/>
        <v>0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21"/>
    </row>
    <row r="26" spans="2:17" ht="54" customHeight="1" thickBot="1">
      <c r="B26" s="333" t="s">
        <v>21</v>
      </c>
      <c r="C26" s="322" t="s">
        <v>103</v>
      </c>
      <c r="D26" s="334">
        <v>614000</v>
      </c>
      <c r="E26" s="374">
        <f t="shared" si="1"/>
        <v>0</v>
      </c>
      <c r="F26" s="374">
        <f>F27+F30+F32+F41+F44+F46</f>
        <v>0</v>
      </c>
      <c r="G26" s="374">
        <f>G27+G30+G32+G41+G44+G46</f>
        <v>0</v>
      </c>
      <c r="H26" s="374">
        <f>H27+H30+H32+H41+H44+H46</f>
        <v>0</v>
      </c>
      <c r="I26" s="374">
        <f>I27+I30+I32+I41+I44+I46</f>
        <v>0</v>
      </c>
      <c r="J26" s="374">
        <f>J27+J30+J32+J41+J44+J46</f>
        <v>0</v>
      </c>
      <c r="K26" s="374">
        <f aca="true" t="shared" si="2" ref="K26:Q26">K27+K30+K32+K41+K44+K46</f>
        <v>0</v>
      </c>
      <c r="L26" s="374">
        <f t="shared" si="2"/>
        <v>0</v>
      </c>
      <c r="M26" s="374">
        <f t="shared" si="2"/>
        <v>0</v>
      </c>
      <c r="N26" s="374">
        <f t="shared" si="2"/>
        <v>0</v>
      </c>
      <c r="O26" s="374">
        <f t="shared" si="2"/>
        <v>0</v>
      </c>
      <c r="P26" s="374">
        <f t="shared" si="2"/>
        <v>0</v>
      </c>
      <c r="Q26" s="375">
        <f t="shared" si="2"/>
        <v>0</v>
      </c>
    </row>
    <row r="27" spans="2:17" ht="18.75">
      <c r="B27" s="336">
        <v>1</v>
      </c>
      <c r="C27" s="337" t="s">
        <v>85</v>
      </c>
      <c r="D27" s="338">
        <v>614100</v>
      </c>
      <c r="E27" s="213">
        <f t="shared" si="1"/>
        <v>0</v>
      </c>
      <c r="F27" s="214">
        <f aca="true" t="shared" si="3" ref="F27:Q27">F28+F29</f>
        <v>0</v>
      </c>
      <c r="G27" s="214">
        <f t="shared" si="3"/>
        <v>0</v>
      </c>
      <c r="H27" s="214">
        <f t="shared" si="3"/>
        <v>0</v>
      </c>
      <c r="I27" s="214">
        <f t="shared" si="3"/>
        <v>0</v>
      </c>
      <c r="J27" s="214">
        <f t="shared" si="3"/>
        <v>0</v>
      </c>
      <c r="K27" s="214">
        <f t="shared" si="3"/>
        <v>0</v>
      </c>
      <c r="L27" s="214">
        <f t="shared" si="3"/>
        <v>0</v>
      </c>
      <c r="M27" s="214">
        <f t="shared" si="3"/>
        <v>0</v>
      </c>
      <c r="N27" s="214">
        <f t="shared" si="3"/>
        <v>0</v>
      </c>
      <c r="O27" s="214">
        <f t="shared" si="3"/>
        <v>0</v>
      </c>
      <c r="P27" s="214">
        <f t="shared" si="3"/>
        <v>0</v>
      </c>
      <c r="Q27" s="222">
        <f t="shared" si="3"/>
        <v>0</v>
      </c>
    </row>
    <row r="28" spans="2:17" ht="18.75" hidden="1">
      <c r="B28" s="340"/>
      <c r="C28" s="324"/>
      <c r="D28" s="341"/>
      <c r="E28" s="210">
        <f t="shared" si="1"/>
        <v>0</v>
      </c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23"/>
    </row>
    <row r="29" spans="2:17" ht="18.75" hidden="1">
      <c r="B29" s="340"/>
      <c r="C29" s="324"/>
      <c r="D29" s="341"/>
      <c r="E29" s="210">
        <f t="shared" si="1"/>
        <v>0</v>
      </c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23"/>
    </row>
    <row r="30" spans="2:17" ht="18.75">
      <c r="B30" s="340">
        <v>2</v>
      </c>
      <c r="C30" s="324" t="s">
        <v>86</v>
      </c>
      <c r="D30" s="341">
        <v>614200</v>
      </c>
      <c r="E30" s="210">
        <f t="shared" si="1"/>
        <v>0</v>
      </c>
      <c r="F30" s="210">
        <f>F31</f>
        <v>0</v>
      </c>
      <c r="G30" s="210">
        <f>G31</f>
        <v>0</v>
      </c>
      <c r="H30" s="210">
        <f>H31</f>
        <v>0</v>
      </c>
      <c r="I30" s="210">
        <f>I31</f>
        <v>0</v>
      </c>
      <c r="J30" s="210">
        <f>J31</f>
        <v>0</v>
      </c>
      <c r="K30" s="210">
        <f aca="true" t="shared" si="4" ref="K30:Q30">K31</f>
        <v>0</v>
      </c>
      <c r="L30" s="210">
        <f t="shared" si="4"/>
        <v>0</v>
      </c>
      <c r="M30" s="210">
        <f t="shared" si="4"/>
        <v>0</v>
      </c>
      <c r="N30" s="210">
        <f t="shared" si="4"/>
        <v>0</v>
      </c>
      <c r="O30" s="210">
        <f t="shared" si="4"/>
        <v>0</v>
      </c>
      <c r="P30" s="210">
        <f t="shared" si="4"/>
        <v>0</v>
      </c>
      <c r="Q30" s="224">
        <f t="shared" si="4"/>
        <v>0</v>
      </c>
    </row>
    <row r="31" spans="2:17" ht="18.75" hidden="1">
      <c r="B31" s="340"/>
      <c r="C31" s="324"/>
      <c r="D31" s="341"/>
      <c r="E31" s="210">
        <f t="shared" si="1"/>
        <v>0</v>
      </c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23"/>
    </row>
    <row r="32" spans="2:17" ht="37.5">
      <c r="B32" s="340">
        <v>3</v>
      </c>
      <c r="C32" s="321" t="s">
        <v>87</v>
      </c>
      <c r="D32" s="341">
        <v>614300</v>
      </c>
      <c r="E32" s="210">
        <f t="shared" si="1"/>
        <v>0</v>
      </c>
      <c r="F32" s="210">
        <f>SUM(F33:F40)</f>
        <v>0</v>
      </c>
      <c r="G32" s="210">
        <f>SUM(G33:G40)</f>
        <v>0</v>
      </c>
      <c r="H32" s="210">
        <f>SUM(H33:H40)</f>
        <v>0</v>
      </c>
      <c r="I32" s="210">
        <f>SUM(I33:I40)</f>
        <v>0</v>
      </c>
      <c r="J32" s="210">
        <f>SUM(J33:J40)</f>
        <v>0</v>
      </c>
      <c r="K32" s="210">
        <f aca="true" t="shared" si="5" ref="K32:Q32">SUM(K33:K40)</f>
        <v>0</v>
      </c>
      <c r="L32" s="210">
        <f t="shared" si="5"/>
        <v>0</v>
      </c>
      <c r="M32" s="210">
        <f t="shared" si="5"/>
        <v>0</v>
      </c>
      <c r="N32" s="210">
        <f t="shared" si="5"/>
        <v>0</v>
      </c>
      <c r="O32" s="210">
        <f t="shared" si="5"/>
        <v>0</v>
      </c>
      <c r="P32" s="210">
        <f t="shared" si="5"/>
        <v>0</v>
      </c>
      <c r="Q32" s="224">
        <f t="shared" si="5"/>
        <v>0</v>
      </c>
    </row>
    <row r="33" spans="2:17" ht="18.75" hidden="1">
      <c r="B33" s="340"/>
      <c r="C33" s="324"/>
      <c r="D33" s="341"/>
      <c r="E33" s="210">
        <f t="shared" si="1"/>
        <v>0</v>
      </c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23"/>
    </row>
    <row r="34" spans="2:17" ht="18.75" hidden="1">
      <c r="B34" s="340"/>
      <c r="C34" s="324"/>
      <c r="D34" s="341"/>
      <c r="E34" s="210">
        <f t="shared" si="1"/>
        <v>0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23"/>
    </row>
    <row r="35" spans="2:17" ht="18.75" hidden="1">
      <c r="B35" s="340"/>
      <c r="C35" s="324"/>
      <c r="D35" s="341"/>
      <c r="E35" s="210">
        <f t="shared" si="1"/>
        <v>0</v>
      </c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23"/>
    </row>
    <row r="36" spans="2:17" ht="18.75" hidden="1">
      <c r="B36" s="332" t="s">
        <v>127</v>
      </c>
      <c r="C36" s="324"/>
      <c r="D36" s="342"/>
      <c r="E36" s="216">
        <f t="shared" si="1"/>
        <v>0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21"/>
    </row>
    <row r="37" spans="2:17" ht="18.75" hidden="1">
      <c r="B37" s="332"/>
      <c r="C37" s="324"/>
      <c r="D37" s="342"/>
      <c r="E37" s="210">
        <f t="shared" si="1"/>
        <v>0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21"/>
    </row>
    <row r="38" spans="2:17" ht="18.75" hidden="1">
      <c r="B38" s="340"/>
      <c r="C38" s="324"/>
      <c r="D38" s="341"/>
      <c r="E38" s="210">
        <f t="shared" si="1"/>
        <v>0</v>
      </c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23"/>
    </row>
    <row r="39" spans="2:17" ht="18.75" hidden="1">
      <c r="B39" s="340"/>
      <c r="C39" s="324"/>
      <c r="D39" s="341"/>
      <c r="E39" s="210">
        <f t="shared" si="1"/>
        <v>0</v>
      </c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23"/>
    </row>
    <row r="40" spans="2:17" ht="18.75" hidden="1">
      <c r="B40" s="332"/>
      <c r="C40" s="324"/>
      <c r="D40" s="342"/>
      <c r="E40" s="216">
        <f t="shared" si="1"/>
        <v>0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21"/>
    </row>
    <row r="41" spans="2:17" ht="18.75">
      <c r="B41" s="340">
        <v>4</v>
      </c>
      <c r="C41" s="324" t="s">
        <v>88</v>
      </c>
      <c r="D41" s="341">
        <v>614700</v>
      </c>
      <c r="E41" s="210">
        <f t="shared" si="1"/>
        <v>0</v>
      </c>
      <c r="F41" s="210">
        <f>SUM(F42:F43)</f>
        <v>0</v>
      </c>
      <c r="G41" s="210">
        <f>SUM(G42:G43)</f>
        <v>0</v>
      </c>
      <c r="H41" s="210">
        <f>SUM(H42:H43)</f>
        <v>0</v>
      </c>
      <c r="I41" s="210">
        <f>SUM(I42:I43)</f>
        <v>0</v>
      </c>
      <c r="J41" s="210">
        <f>SUM(J42:J43)</f>
        <v>0</v>
      </c>
      <c r="K41" s="210">
        <f aca="true" t="shared" si="6" ref="K41:Q41">SUM(K42:K43)</f>
        <v>0</v>
      </c>
      <c r="L41" s="210">
        <f t="shared" si="6"/>
        <v>0</v>
      </c>
      <c r="M41" s="210">
        <f t="shared" si="6"/>
        <v>0</v>
      </c>
      <c r="N41" s="210">
        <f t="shared" si="6"/>
        <v>0</v>
      </c>
      <c r="O41" s="210">
        <f t="shared" si="6"/>
        <v>0</v>
      </c>
      <c r="P41" s="210">
        <f t="shared" si="6"/>
        <v>0</v>
      </c>
      <c r="Q41" s="224">
        <f t="shared" si="6"/>
        <v>0</v>
      </c>
    </row>
    <row r="42" spans="2:17" ht="18.75" hidden="1">
      <c r="B42" s="340"/>
      <c r="C42" s="324"/>
      <c r="D42" s="341"/>
      <c r="E42" s="210">
        <f t="shared" si="1"/>
        <v>0</v>
      </c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23"/>
    </row>
    <row r="43" spans="2:17" ht="18.75" hidden="1">
      <c r="B43" s="340"/>
      <c r="C43" s="324"/>
      <c r="D43" s="341"/>
      <c r="E43" s="210">
        <f t="shared" si="1"/>
        <v>0</v>
      </c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25"/>
    </row>
    <row r="44" spans="2:17" ht="18.75">
      <c r="B44" s="340">
        <v>5</v>
      </c>
      <c r="C44" s="324" t="s">
        <v>89</v>
      </c>
      <c r="D44" s="341">
        <v>614800</v>
      </c>
      <c r="E44" s="210">
        <f t="shared" si="1"/>
        <v>0</v>
      </c>
      <c r="F44" s="210">
        <f>F45</f>
        <v>0</v>
      </c>
      <c r="G44" s="210">
        <f>G45</f>
        <v>0</v>
      </c>
      <c r="H44" s="210">
        <f>H45</f>
        <v>0</v>
      </c>
      <c r="I44" s="210">
        <f>I45</f>
        <v>0</v>
      </c>
      <c r="J44" s="210">
        <f>J45</f>
        <v>0</v>
      </c>
      <c r="K44" s="210">
        <f aca="true" t="shared" si="7" ref="K44:Q44">K45</f>
        <v>0</v>
      </c>
      <c r="L44" s="210">
        <f t="shared" si="7"/>
        <v>0</v>
      </c>
      <c r="M44" s="210">
        <f t="shared" si="7"/>
        <v>0</v>
      </c>
      <c r="N44" s="210">
        <f t="shared" si="7"/>
        <v>0</v>
      </c>
      <c r="O44" s="210">
        <f t="shared" si="7"/>
        <v>0</v>
      </c>
      <c r="P44" s="210">
        <f t="shared" si="7"/>
        <v>0</v>
      </c>
      <c r="Q44" s="224">
        <f t="shared" si="7"/>
        <v>0</v>
      </c>
    </row>
    <row r="45" spans="2:17" ht="18.75" hidden="1">
      <c r="B45" s="340"/>
      <c r="C45" s="324"/>
      <c r="D45" s="341"/>
      <c r="E45" s="210">
        <f t="shared" si="1"/>
        <v>0</v>
      </c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23"/>
    </row>
    <row r="46" spans="2:17" ht="18.75">
      <c r="B46" s="340">
        <v>6</v>
      </c>
      <c r="C46" s="324" t="s">
        <v>90</v>
      </c>
      <c r="D46" s="341">
        <v>614900</v>
      </c>
      <c r="E46" s="210">
        <f t="shared" si="1"/>
        <v>0</v>
      </c>
      <c r="F46" s="210">
        <f>F47</f>
        <v>0</v>
      </c>
      <c r="G46" s="210">
        <f>G47</f>
        <v>0</v>
      </c>
      <c r="H46" s="210">
        <f>H47</f>
        <v>0</v>
      </c>
      <c r="I46" s="210">
        <f>I47</f>
        <v>0</v>
      </c>
      <c r="J46" s="210">
        <f>J47</f>
        <v>0</v>
      </c>
      <c r="K46" s="210">
        <f aca="true" t="shared" si="8" ref="K46:Q46">K47</f>
        <v>0</v>
      </c>
      <c r="L46" s="210">
        <f t="shared" si="8"/>
        <v>0</v>
      </c>
      <c r="M46" s="210">
        <f t="shared" si="8"/>
        <v>0</v>
      </c>
      <c r="N46" s="210">
        <f t="shared" si="8"/>
        <v>0</v>
      </c>
      <c r="O46" s="210">
        <f t="shared" si="8"/>
        <v>0</v>
      </c>
      <c r="P46" s="210">
        <f t="shared" si="8"/>
        <v>0</v>
      </c>
      <c r="Q46" s="224">
        <f t="shared" si="8"/>
        <v>0</v>
      </c>
    </row>
    <row r="47" spans="2:17" ht="18.75" hidden="1">
      <c r="B47" s="332"/>
      <c r="C47" s="319"/>
      <c r="D47" s="342"/>
      <c r="E47" s="210">
        <f t="shared" si="1"/>
        <v>0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21"/>
    </row>
    <row r="48" spans="2:17" ht="38.25" thickBot="1">
      <c r="B48" s="333" t="s">
        <v>23</v>
      </c>
      <c r="C48" s="322" t="s">
        <v>102</v>
      </c>
      <c r="D48" s="334">
        <v>615000</v>
      </c>
      <c r="E48" s="374">
        <f aca="true" t="shared" si="9" ref="E48:Q48">E49+E52</f>
        <v>0</v>
      </c>
      <c r="F48" s="374">
        <f t="shared" si="9"/>
        <v>0</v>
      </c>
      <c r="G48" s="374">
        <f t="shared" si="9"/>
        <v>0</v>
      </c>
      <c r="H48" s="374">
        <f t="shared" si="9"/>
        <v>0</v>
      </c>
      <c r="I48" s="374">
        <f t="shared" si="9"/>
        <v>0</v>
      </c>
      <c r="J48" s="374">
        <f t="shared" si="9"/>
        <v>0</v>
      </c>
      <c r="K48" s="374">
        <f t="shared" si="9"/>
        <v>0</v>
      </c>
      <c r="L48" s="374">
        <f t="shared" si="9"/>
        <v>0</v>
      </c>
      <c r="M48" s="374">
        <f t="shared" si="9"/>
        <v>0</v>
      </c>
      <c r="N48" s="374">
        <f t="shared" si="9"/>
        <v>0</v>
      </c>
      <c r="O48" s="374">
        <f t="shared" si="9"/>
        <v>0</v>
      </c>
      <c r="P48" s="374">
        <f t="shared" si="9"/>
        <v>0</v>
      </c>
      <c r="Q48" s="375">
        <f t="shared" si="9"/>
        <v>0</v>
      </c>
    </row>
    <row r="49" spans="2:17" ht="37.5">
      <c r="B49" s="336">
        <v>1</v>
      </c>
      <c r="C49" s="337" t="s">
        <v>91</v>
      </c>
      <c r="D49" s="338">
        <v>615100</v>
      </c>
      <c r="E49" s="213">
        <f t="shared" si="1"/>
        <v>0</v>
      </c>
      <c r="F49" s="214">
        <f>SUM(F50:F51)</f>
        <v>0</v>
      </c>
      <c r="G49" s="214">
        <f>SUM(G50:G51)</f>
        <v>0</v>
      </c>
      <c r="H49" s="214">
        <f>SUM(H50:H51)</f>
        <v>0</v>
      </c>
      <c r="I49" s="214">
        <f>SUM(I50:I51)</f>
        <v>0</v>
      </c>
      <c r="J49" s="214">
        <f>SUM(J50:J51)</f>
        <v>0</v>
      </c>
      <c r="K49" s="214">
        <f aca="true" t="shared" si="10" ref="K49:Q49">SUM(K50:K51)</f>
        <v>0</v>
      </c>
      <c r="L49" s="214">
        <f t="shared" si="10"/>
        <v>0</v>
      </c>
      <c r="M49" s="214">
        <f t="shared" si="10"/>
        <v>0</v>
      </c>
      <c r="N49" s="214">
        <f t="shared" si="10"/>
        <v>0</v>
      </c>
      <c r="O49" s="214">
        <f t="shared" si="10"/>
        <v>0</v>
      </c>
      <c r="P49" s="214">
        <f t="shared" si="10"/>
        <v>0</v>
      </c>
      <c r="Q49" s="222">
        <f t="shared" si="10"/>
        <v>0</v>
      </c>
    </row>
    <row r="50" spans="2:17" ht="18.75" hidden="1">
      <c r="B50" s="340"/>
      <c r="C50" s="324"/>
      <c r="D50" s="341"/>
      <c r="E50" s="210">
        <f t="shared" si="1"/>
        <v>0</v>
      </c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23"/>
    </row>
    <row r="51" spans="2:17" ht="18.75" hidden="1">
      <c r="B51" s="340"/>
      <c r="C51" s="324"/>
      <c r="D51" s="341"/>
      <c r="E51" s="210">
        <f t="shared" si="1"/>
        <v>0</v>
      </c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23"/>
    </row>
    <row r="52" spans="2:17" ht="37.5">
      <c r="B52" s="340">
        <v>2</v>
      </c>
      <c r="C52" s="325" t="s">
        <v>92</v>
      </c>
      <c r="D52" s="341">
        <v>615200</v>
      </c>
      <c r="E52" s="210">
        <f t="shared" si="1"/>
        <v>0</v>
      </c>
      <c r="F52" s="217">
        <f>F53</f>
        <v>0</v>
      </c>
      <c r="G52" s="217">
        <f>G53</f>
        <v>0</v>
      </c>
      <c r="H52" s="217">
        <f>H53</f>
        <v>0</v>
      </c>
      <c r="I52" s="217">
        <f>I53</f>
        <v>0</v>
      </c>
      <c r="J52" s="217">
        <f>J53</f>
        <v>0</v>
      </c>
      <c r="K52" s="217">
        <f aca="true" t="shared" si="11" ref="K52:Q52">K53</f>
        <v>0</v>
      </c>
      <c r="L52" s="217">
        <f t="shared" si="11"/>
        <v>0</v>
      </c>
      <c r="M52" s="217">
        <f t="shared" si="11"/>
        <v>0</v>
      </c>
      <c r="N52" s="217">
        <f t="shared" si="11"/>
        <v>0</v>
      </c>
      <c r="O52" s="217">
        <f t="shared" si="11"/>
        <v>0</v>
      </c>
      <c r="P52" s="217">
        <f t="shared" si="11"/>
        <v>0</v>
      </c>
      <c r="Q52" s="225">
        <f t="shared" si="11"/>
        <v>0</v>
      </c>
    </row>
    <row r="53" spans="2:17" ht="18.75" hidden="1">
      <c r="B53" s="340"/>
      <c r="C53" s="325"/>
      <c r="D53" s="341"/>
      <c r="E53" s="210">
        <f t="shared" si="1"/>
        <v>0</v>
      </c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23"/>
    </row>
    <row r="54" spans="2:17" ht="38.25" thickBot="1">
      <c r="B54" s="333" t="s">
        <v>24</v>
      </c>
      <c r="C54" s="322" t="s">
        <v>48</v>
      </c>
      <c r="D54" s="334">
        <v>616000</v>
      </c>
      <c r="E54" s="374">
        <f aca="true" t="shared" si="12" ref="E54:Q54">E55</f>
        <v>0</v>
      </c>
      <c r="F54" s="374">
        <f t="shared" si="12"/>
        <v>0</v>
      </c>
      <c r="G54" s="374">
        <f t="shared" si="12"/>
        <v>0</v>
      </c>
      <c r="H54" s="374">
        <f t="shared" si="12"/>
        <v>0</v>
      </c>
      <c r="I54" s="374">
        <f t="shared" si="12"/>
        <v>0</v>
      </c>
      <c r="J54" s="374">
        <f t="shared" si="12"/>
        <v>0</v>
      </c>
      <c r="K54" s="374">
        <f t="shared" si="12"/>
        <v>0</v>
      </c>
      <c r="L54" s="374">
        <f t="shared" si="12"/>
        <v>0</v>
      </c>
      <c r="M54" s="374">
        <f t="shared" si="12"/>
        <v>0</v>
      </c>
      <c r="N54" s="374">
        <f t="shared" si="12"/>
        <v>0</v>
      </c>
      <c r="O54" s="374">
        <f t="shared" si="12"/>
        <v>0</v>
      </c>
      <c r="P54" s="374">
        <f t="shared" si="12"/>
        <v>0</v>
      </c>
      <c r="Q54" s="375">
        <f t="shared" si="12"/>
        <v>0</v>
      </c>
    </row>
    <row r="55" spans="2:17" ht="18.75">
      <c r="B55" s="376">
        <v>1</v>
      </c>
      <c r="C55" s="377" t="s">
        <v>93</v>
      </c>
      <c r="D55" s="378">
        <v>616200</v>
      </c>
      <c r="E55" s="213">
        <f t="shared" si="1"/>
        <v>0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26"/>
    </row>
    <row r="56" spans="2:17" ht="57" thickBot="1">
      <c r="B56" s="333" t="s">
        <v>28</v>
      </c>
      <c r="C56" s="322" t="s">
        <v>109</v>
      </c>
      <c r="D56" s="347"/>
      <c r="E56" s="374">
        <f aca="true" t="shared" si="13" ref="E56:J56">SUM(E57:E62)</f>
        <v>0</v>
      </c>
      <c r="F56" s="374">
        <f t="shared" si="13"/>
        <v>0</v>
      </c>
      <c r="G56" s="374">
        <f t="shared" si="13"/>
        <v>0</v>
      </c>
      <c r="H56" s="374">
        <f t="shared" si="13"/>
        <v>0</v>
      </c>
      <c r="I56" s="374">
        <f t="shared" si="13"/>
        <v>0</v>
      </c>
      <c r="J56" s="374">
        <f t="shared" si="13"/>
        <v>0</v>
      </c>
      <c r="K56" s="374">
        <f>SUM(K57:K62)</f>
        <v>0</v>
      </c>
      <c r="L56" s="374">
        <f aca="true" t="shared" si="14" ref="L56:Q56">SUM(L57:L62)</f>
        <v>0</v>
      </c>
      <c r="M56" s="374">
        <f t="shared" si="14"/>
        <v>0</v>
      </c>
      <c r="N56" s="374">
        <f t="shared" si="14"/>
        <v>0</v>
      </c>
      <c r="O56" s="374">
        <f t="shared" si="14"/>
        <v>0</v>
      </c>
      <c r="P56" s="374">
        <f t="shared" si="14"/>
        <v>0</v>
      </c>
      <c r="Q56" s="375">
        <f t="shared" si="14"/>
        <v>0</v>
      </c>
    </row>
    <row r="57" spans="2:17" ht="37.5">
      <c r="B57" s="344">
        <v>1</v>
      </c>
      <c r="C57" s="345" t="s">
        <v>94</v>
      </c>
      <c r="D57" s="346">
        <v>821100</v>
      </c>
      <c r="E57" s="213">
        <f t="shared" si="1"/>
        <v>0</v>
      </c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7"/>
    </row>
    <row r="58" spans="2:17" ht="18.75">
      <c r="B58" s="332">
        <v>2</v>
      </c>
      <c r="C58" s="319" t="s">
        <v>43</v>
      </c>
      <c r="D58" s="320">
        <v>821200</v>
      </c>
      <c r="E58" s="210">
        <f t="shared" si="1"/>
        <v>0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21"/>
    </row>
    <row r="59" spans="2:17" ht="18.75">
      <c r="B59" s="332">
        <v>3</v>
      </c>
      <c r="C59" s="319" t="s">
        <v>44</v>
      </c>
      <c r="D59" s="320">
        <v>821300</v>
      </c>
      <c r="E59" s="210">
        <f t="shared" si="1"/>
        <v>0</v>
      </c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21"/>
    </row>
    <row r="60" spans="2:17" ht="37.5">
      <c r="B60" s="332">
        <v>4</v>
      </c>
      <c r="C60" s="325" t="s">
        <v>45</v>
      </c>
      <c r="D60" s="320">
        <v>821400</v>
      </c>
      <c r="E60" s="210">
        <f t="shared" si="1"/>
        <v>0</v>
      </c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21"/>
    </row>
    <row r="61" spans="2:17" ht="37.5">
      <c r="B61" s="332">
        <v>5</v>
      </c>
      <c r="C61" s="325" t="s">
        <v>46</v>
      </c>
      <c r="D61" s="320">
        <v>821500</v>
      </c>
      <c r="E61" s="210">
        <f t="shared" si="1"/>
        <v>0</v>
      </c>
      <c r="F61" s="211"/>
      <c r="G61" s="211"/>
      <c r="H61" s="211"/>
      <c r="I61" s="211"/>
      <c r="J61" s="379"/>
      <c r="K61" s="211"/>
      <c r="L61" s="211"/>
      <c r="M61" s="211"/>
      <c r="N61" s="211"/>
      <c r="O61" s="211"/>
      <c r="P61" s="211"/>
      <c r="Q61" s="221"/>
    </row>
    <row r="62" spans="2:18" ht="42" customHeight="1">
      <c r="B62" s="332">
        <v>6</v>
      </c>
      <c r="C62" s="325" t="s">
        <v>47</v>
      </c>
      <c r="D62" s="320">
        <v>821600</v>
      </c>
      <c r="E62" s="210">
        <f t="shared" si="1"/>
        <v>0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21"/>
      <c r="R62" s="11"/>
    </row>
    <row r="63" spans="2:18" ht="38.25" thickBot="1">
      <c r="B63" s="333"/>
      <c r="C63" s="322" t="s">
        <v>176</v>
      </c>
      <c r="D63" s="347"/>
      <c r="E63" s="374">
        <f aca="true" t="shared" si="15" ref="E63:Q63">E56+E54+E48+E26+E14</f>
        <v>0</v>
      </c>
      <c r="F63" s="374">
        <f>F56+F54+F48+F26+F14</f>
        <v>0</v>
      </c>
      <c r="G63" s="374">
        <f>G56+G54+G48+G26+G14</f>
        <v>0</v>
      </c>
      <c r="H63" s="374">
        <f>H56+H54+H48+H26+H14</f>
        <v>0</v>
      </c>
      <c r="I63" s="374">
        <f>I56+I54+I48+I26+I14</f>
        <v>0</v>
      </c>
      <c r="J63" s="374">
        <f>J56+J54+J48+J26+J14</f>
        <v>0</v>
      </c>
      <c r="K63" s="374">
        <f t="shared" si="15"/>
        <v>0</v>
      </c>
      <c r="L63" s="374">
        <f t="shared" si="15"/>
        <v>0</v>
      </c>
      <c r="M63" s="374">
        <f t="shared" si="15"/>
        <v>0</v>
      </c>
      <c r="N63" s="374">
        <f t="shared" si="15"/>
        <v>0</v>
      </c>
      <c r="O63" s="374">
        <f t="shared" si="15"/>
        <v>0</v>
      </c>
      <c r="P63" s="374">
        <f t="shared" si="15"/>
        <v>0</v>
      </c>
      <c r="Q63" s="375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0" t="s">
        <v>97</v>
      </c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151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0" customFormat="1" ht="24.75" customHeight="1">
      <c r="B14" s="205" t="s">
        <v>12</v>
      </c>
      <c r="C14" s="179" t="s">
        <v>104</v>
      </c>
      <c r="D14" s="189"/>
      <c r="E14" s="238">
        <f>SUM(E15:E25)</f>
        <v>0</v>
      </c>
      <c r="F14" s="238">
        <f aca="true" t="shared" si="0" ref="F14:S14">SUM(F15:F25)</f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238">
        <f t="shared" si="0"/>
        <v>0</v>
      </c>
      <c r="S14" s="239">
        <f t="shared" si="0"/>
        <v>0</v>
      </c>
    </row>
    <row r="15" spans="2:19" s="240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0" customFormat="1" ht="24.75" customHeight="1">
      <c r="B16" s="32">
        <v>2</v>
      </c>
      <c r="C16" s="181" t="s">
        <v>80</v>
      </c>
      <c r="D16" s="252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0" customFormat="1" ht="24.75" customHeight="1">
      <c r="B17" s="32">
        <v>3</v>
      </c>
      <c r="C17" s="182" t="s">
        <v>14</v>
      </c>
      <c r="D17" s="252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0" customFormat="1" ht="24.75" customHeight="1">
      <c r="B18" s="32">
        <v>4</v>
      </c>
      <c r="C18" s="181" t="s">
        <v>81</v>
      </c>
      <c r="D18" s="252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0" customFormat="1" ht="24.75" customHeight="1">
      <c r="B19" s="32">
        <v>5</v>
      </c>
      <c r="C19" s="181" t="s">
        <v>16</v>
      </c>
      <c r="D19" s="252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0" customFormat="1" ht="24.75" customHeight="1">
      <c r="B20" s="32">
        <v>6</v>
      </c>
      <c r="C20" s="182" t="s">
        <v>40</v>
      </c>
      <c r="D20" s="252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0" customFormat="1" ht="24.75" customHeight="1">
      <c r="B21" s="32">
        <v>7</v>
      </c>
      <c r="C21" s="181" t="s">
        <v>41</v>
      </c>
      <c r="D21" s="252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0" customFormat="1" ht="24.75" customHeight="1">
      <c r="B22" s="32">
        <v>8</v>
      </c>
      <c r="C22" s="182" t="s">
        <v>101</v>
      </c>
      <c r="D22" s="252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0" customFormat="1" ht="24.75" customHeight="1">
      <c r="B23" s="32">
        <v>9</v>
      </c>
      <c r="C23" s="182" t="s">
        <v>18</v>
      </c>
      <c r="D23" s="252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0" customFormat="1" ht="24.75" customHeight="1">
      <c r="B24" s="32">
        <v>10</v>
      </c>
      <c r="C24" s="181" t="s">
        <v>83</v>
      </c>
      <c r="D24" s="252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0" customFormat="1" ht="24.75" customHeight="1">
      <c r="B25" s="32">
        <v>11</v>
      </c>
      <c r="C25" s="181" t="s">
        <v>20</v>
      </c>
      <c r="D25" s="252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0" customFormat="1" ht="38.25" thickBot="1">
      <c r="B26" s="206" t="s">
        <v>21</v>
      </c>
      <c r="C26" s="183" t="s">
        <v>103</v>
      </c>
      <c r="D26" s="253">
        <v>614000</v>
      </c>
      <c r="E26" s="241">
        <f>E27+E30+E32+E41+E44+E46</f>
        <v>0</v>
      </c>
      <c r="F26" s="241">
        <f aca="true" t="shared" si="2" ref="F26:S26">F27+F30+F32+F41+F44+F46</f>
        <v>0</v>
      </c>
      <c r="G26" s="241">
        <f t="shared" si="2"/>
        <v>0</v>
      </c>
      <c r="H26" s="241">
        <f t="shared" si="2"/>
        <v>0</v>
      </c>
      <c r="I26" s="241">
        <f t="shared" si="2"/>
        <v>0</v>
      </c>
      <c r="J26" s="241">
        <f t="shared" si="2"/>
        <v>0</v>
      </c>
      <c r="K26" s="241">
        <f t="shared" si="2"/>
        <v>0</v>
      </c>
      <c r="L26" s="241">
        <f t="shared" si="2"/>
        <v>0</v>
      </c>
      <c r="M26" s="241">
        <f t="shared" si="2"/>
        <v>0</v>
      </c>
      <c r="N26" s="241">
        <f t="shared" si="2"/>
        <v>0</v>
      </c>
      <c r="O26" s="241">
        <f t="shared" si="2"/>
        <v>0</v>
      </c>
      <c r="P26" s="241">
        <f t="shared" si="2"/>
        <v>0</v>
      </c>
      <c r="Q26" s="241">
        <f t="shared" si="2"/>
        <v>0</v>
      </c>
      <c r="R26" s="241">
        <f t="shared" si="2"/>
        <v>0</v>
      </c>
      <c r="S26" s="242">
        <f t="shared" si="2"/>
        <v>0</v>
      </c>
    </row>
    <row r="27" spans="2:19" s="240" customFormat="1" ht="24.75" customHeight="1">
      <c r="B27" s="207">
        <v>1</v>
      </c>
      <c r="C27" s="184" t="s">
        <v>85</v>
      </c>
      <c r="D27" s="254">
        <v>614100</v>
      </c>
      <c r="E27" s="243">
        <f>E28+E29</f>
        <v>0</v>
      </c>
      <c r="F27" s="243">
        <f aca="true" t="shared" si="3" ref="F27:S27">F28+F29</f>
        <v>0</v>
      </c>
      <c r="G27" s="243">
        <f t="shared" si="3"/>
        <v>0</v>
      </c>
      <c r="H27" s="243">
        <f t="shared" si="3"/>
        <v>0</v>
      </c>
      <c r="I27" s="243">
        <f t="shared" si="3"/>
        <v>0</v>
      </c>
      <c r="J27" s="243">
        <f t="shared" si="3"/>
        <v>0</v>
      </c>
      <c r="K27" s="243">
        <f t="shared" si="3"/>
        <v>0</v>
      </c>
      <c r="L27" s="243">
        <f t="shared" si="3"/>
        <v>0</v>
      </c>
      <c r="M27" s="243">
        <f t="shared" si="3"/>
        <v>0</v>
      </c>
      <c r="N27" s="243">
        <f t="shared" si="3"/>
        <v>0</v>
      </c>
      <c r="O27" s="243">
        <f t="shared" si="3"/>
        <v>0</v>
      </c>
      <c r="P27" s="243">
        <f t="shared" si="3"/>
        <v>0</v>
      </c>
      <c r="Q27" s="243">
        <f t="shared" si="3"/>
        <v>0</v>
      </c>
      <c r="R27" s="243">
        <f t="shared" si="3"/>
        <v>0</v>
      </c>
      <c r="S27" s="244">
        <f t="shared" si="3"/>
        <v>0</v>
      </c>
    </row>
    <row r="28" spans="2:19" s="240" customFormat="1" ht="24.75" customHeight="1" hidden="1">
      <c r="B28" s="37"/>
      <c r="C28" s="185"/>
      <c r="D28" s="255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0" customFormat="1" ht="24.75" customHeight="1" hidden="1">
      <c r="B29" s="37"/>
      <c r="C29" s="185"/>
      <c r="D29" s="255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0" customFormat="1" ht="24.75" customHeight="1">
      <c r="B30" s="37">
        <v>2</v>
      </c>
      <c r="C30" s="185" t="s">
        <v>86</v>
      </c>
      <c r="D30" s="255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0" customFormat="1" ht="24.75" customHeight="1" hidden="1">
      <c r="B31" s="37"/>
      <c r="C31" s="185"/>
      <c r="D31" s="255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0" customFormat="1" ht="24.75" customHeight="1">
      <c r="B32" s="37">
        <v>3</v>
      </c>
      <c r="C32" s="181" t="s">
        <v>87</v>
      </c>
      <c r="D32" s="255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0" customFormat="1" ht="24.75" customHeight="1" hidden="1">
      <c r="B33" s="37"/>
      <c r="C33" s="185"/>
      <c r="D33" s="255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0" customFormat="1" ht="24.75" customHeight="1" hidden="1">
      <c r="B34" s="37"/>
      <c r="C34" s="185"/>
      <c r="D34" s="255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0" customFormat="1" ht="24.75" customHeight="1" hidden="1">
      <c r="B35" s="37"/>
      <c r="C35" s="185"/>
      <c r="D35" s="255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0" customFormat="1" ht="24.75" customHeight="1" hidden="1">
      <c r="B36" s="37"/>
      <c r="C36" s="185"/>
      <c r="D36" s="255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0" customFormat="1" ht="24.75" customHeight="1" hidden="1">
      <c r="B37" s="32"/>
      <c r="C37" s="185"/>
      <c r="D37" s="252"/>
      <c r="E37" s="245"/>
      <c r="F37" s="245"/>
      <c r="G37" s="245">
        <f t="shared" si="1"/>
        <v>0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31"/>
    </row>
    <row r="38" spans="2:19" s="240" customFormat="1" ht="24.75" customHeight="1" hidden="1">
      <c r="B38" s="37"/>
      <c r="C38" s="185"/>
      <c r="D38" s="255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0" customFormat="1" ht="24.75" customHeight="1" hidden="1">
      <c r="B39" s="37"/>
      <c r="C39" s="185"/>
      <c r="D39" s="255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0" customFormat="1" ht="24.75" customHeight="1" hidden="1">
      <c r="B40" s="32"/>
      <c r="C40" s="185"/>
      <c r="D40" s="252"/>
      <c r="E40" s="245"/>
      <c r="F40" s="245"/>
      <c r="G40" s="245">
        <f t="shared" si="1"/>
        <v>0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31"/>
    </row>
    <row r="41" spans="2:19" s="240" customFormat="1" ht="24.75" customHeight="1">
      <c r="B41" s="37">
        <v>4</v>
      </c>
      <c r="C41" s="185" t="s">
        <v>88</v>
      </c>
      <c r="D41" s="255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0" customFormat="1" ht="24.75" customHeight="1">
      <c r="B42" s="37"/>
      <c r="C42" s="185"/>
      <c r="D42" s="255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0" customFormat="1" ht="24.75" customHeight="1">
      <c r="B43" s="37"/>
      <c r="C43" s="185"/>
      <c r="D43" s="255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0" customFormat="1" ht="24.75" customHeight="1">
      <c r="B44" s="37">
        <v>5</v>
      </c>
      <c r="C44" s="185" t="s">
        <v>89</v>
      </c>
      <c r="D44" s="255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0" customFormat="1" ht="24.75" customHeight="1">
      <c r="B45" s="37"/>
      <c r="C45" s="185"/>
      <c r="D45" s="255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0" customFormat="1" ht="24.75" customHeight="1">
      <c r="B46" s="37">
        <v>6</v>
      </c>
      <c r="C46" s="185" t="s">
        <v>90</v>
      </c>
      <c r="D46" s="255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0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0" customFormat="1" ht="24.75" customHeight="1" thickBot="1">
      <c r="B48" s="206" t="s">
        <v>23</v>
      </c>
      <c r="C48" s="183" t="s">
        <v>102</v>
      </c>
      <c r="D48" s="253">
        <v>615000</v>
      </c>
      <c r="E48" s="241">
        <f>E49+E52</f>
        <v>0</v>
      </c>
      <c r="F48" s="241">
        <f aca="true" t="shared" si="9" ref="F48:S48">F49+F52</f>
        <v>0</v>
      </c>
      <c r="G48" s="241">
        <f t="shared" si="9"/>
        <v>0</v>
      </c>
      <c r="H48" s="241">
        <f t="shared" si="9"/>
        <v>0</v>
      </c>
      <c r="I48" s="241">
        <f t="shared" si="9"/>
        <v>0</v>
      </c>
      <c r="J48" s="241">
        <f t="shared" si="9"/>
        <v>0</v>
      </c>
      <c r="K48" s="241">
        <f t="shared" si="9"/>
        <v>0</v>
      </c>
      <c r="L48" s="241">
        <f t="shared" si="9"/>
        <v>0</v>
      </c>
      <c r="M48" s="241">
        <f t="shared" si="9"/>
        <v>0</v>
      </c>
      <c r="N48" s="241">
        <f t="shared" si="9"/>
        <v>0</v>
      </c>
      <c r="O48" s="241">
        <f t="shared" si="9"/>
        <v>0</v>
      </c>
      <c r="P48" s="241">
        <f t="shared" si="9"/>
        <v>0</v>
      </c>
      <c r="Q48" s="241">
        <f t="shared" si="9"/>
        <v>0</v>
      </c>
      <c r="R48" s="241">
        <f t="shared" si="9"/>
        <v>0</v>
      </c>
      <c r="S48" s="242">
        <f t="shared" si="9"/>
        <v>0</v>
      </c>
    </row>
    <row r="49" spans="2:19" s="240" customFormat="1" ht="24.75" customHeight="1">
      <c r="B49" s="207">
        <v>1</v>
      </c>
      <c r="C49" s="184" t="s">
        <v>91</v>
      </c>
      <c r="D49" s="254">
        <v>615100</v>
      </c>
      <c r="E49" s="243">
        <f>SUM(E50:E51)</f>
        <v>0</v>
      </c>
      <c r="F49" s="243">
        <f aca="true" t="shared" si="10" ref="F49:S49">SUM(F50:F51)</f>
        <v>0</v>
      </c>
      <c r="G49" s="243">
        <f t="shared" si="10"/>
        <v>0</v>
      </c>
      <c r="H49" s="243">
        <f t="shared" si="10"/>
        <v>0</v>
      </c>
      <c r="I49" s="243">
        <f t="shared" si="10"/>
        <v>0</v>
      </c>
      <c r="J49" s="243">
        <f t="shared" si="10"/>
        <v>0</v>
      </c>
      <c r="K49" s="243">
        <f t="shared" si="10"/>
        <v>0</v>
      </c>
      <c r="L49" s="243">
        <f t="shared" si="10"/>
        <v>0</v>
      </c>
      <c r="M49" s="243">
        <f t="shared" si="10"/>
        <v>0</v>
      </c>
      <c r="N49" s="243">
        <f t="shared" si="10"/>
        <v>0</v>
      </c>
      <c r="O49" s="243">
        <f t="shared" si="10"/>
        <v>0</v>
      </c>
      <c r="P49" s="243">
        <f t="shared" si="10"/>
        <v>0</v>
      </c>
      <c r="Q49" s="243">
        <f t="shared" si="10"/>
        <v>0</v>
      </c>
      <c r="R49" s="243">
        <f t="shared" si="10"/>
        <v>0</v>
      </c>
      <c r="S49" s="244">
        <f t="shared" si="10"/>
        <v>0</v>
      </c>
    </row>
    <row r="50" spans="2:19" s="240" customFormat="1" ht="24.75" customHeight="1">
      <c r="B50" s="37"/>
      <c r="C50" s="185"/>
      <c r="D50" s="255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0" customFormat="1" ht="24.75" customHeight="1">
      <c r="B51" s="37"/>
      <c r="C51" s="185"/>
      <c r="D51" s="255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0" customFormat="1" ht="24.75" customHeight="1">
      <c r="B52" s="37">
        <v>2</v>
      </c>
      <c r="C52" s="186" t="s">
        <v>92</v>
      </c>
      <c r="D52" s="255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0" customFormat="1" ht="24.75" customHeight="1">
      <c r="B53" s="37"/>
      <c r="C53" s="186"/>
      <c r="D53" s="255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0" customFormat="1" ht="24.75" customHeight="1" thickBot="1">
      <c r="B54" s="206" t="s">
        <v>24</v>
      </c>
      <c r="C54" s="183" t="s">
        <v>48</v>
      </c>
      <c r="D54" s="253">
        <v>616000</v>
      </c>
      <c r="E54" s="241">
        <f>E55</f>
        <v>0</v>
      </c>
      <c r="F54" s="241">
        <f aca="true" t="shared" si="12" ref="F54:S54">F55</f>
        <v>0</v>
      </c>
      <c r="G54" s="241">
        <f t="shared" si="12"/>
        <v>0</v>
      </c>
      <c r="H54" s="241">
        <f t="shared" si="12"/>
        <v>0</v>
      </c>
      <c r="I54" s="241">
        <f t="shared" si="12"/>
        <v>0</v>
      </c>
      <c r="J54" s="241">
        <f t="shared" si="12"/>
        <v>0</v>
      </c>
      <c r="K54" s="241">
        <f t="shared" si="12"/>
        <v>0</v>
      </c>
      <c r="L54" s="241">
        <f t="shared" si="12"/>
        <v>0</v>
      </c>
      <c r="M54" s="241">
        <f t="shared" si="12"/>
        <v>0</v>
      </c>
      <c r="N54" s="241">
        <f t="shared" si="12"/>
        <v>0</v>
      </c>
      <c r="O54" s="241">
        <f t="shared" si="12"/>
        <v>0</v>
      </c>
      <c r="P54" s="241">
        <f t="shared" si="12"/>
        <v>0</v>
      </c>
      <c r="Q54" s="241">
        <f t="shared" si="12"/>
        <v>0</v>
      </c>
      <c r="R54" s="241">
        <f t="shared" si="12"/>
        <v>0</v>
      </c>
      <c r="S54" s="242">
        <f t="shared" si="12"/>
        <v>0</v>
      </c>
    </row>
    <row r="55" spans="2:19" s="240" customFormat="1" ht="24.75" customHeight="1">
      <c r="B55" s="208">
        <v>1</v>
      </c>
      <c r="C55" s="187" t="s">
        <v>93</v>
      </c>
      <c r="D55" s="256">
        <v>616200</v>
      </c>
      <c r="E55" s="246"/>
      <c r="F55" s="246"/>
      <c r="G55" s="247">
        <f t="shared" si="1"/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8"/>
    </row>
    <row r="56" spans="2:19" s="240" customFormat="1" ht="24.75" customHeight="1" thickBot="1">
      <c r="B56" s="206" t="s">
        <v>28</v>
      </c>
      <c r="C56" s="183" t="s">
        <v>140</v>
      </c>
      <c r="D56" s="257"/>
      <c r="E56" s="241">
        <f>SUM(E57:E62)</f>
        <v>0</v>
      </c>
      <c r="F56" s="241">
        <f aca="true" t="shared" si="13" ref="F56:S56">SUM(F57:F62)</f>
        <v>0</v>
      </c>
      <c r="G56" s="241">
        <f t="shared" si="13"/>
        <v>0</v>
      </c>
      <c r="H56" s="241">
        <f t="shared" si="13"/>
        <v>0</v>
      </c>
      <c r="I56" s="241">
        <f t="shared" si="13"/>
        <v>0</v>
      </c>
      <c r="J56" s="241">
        <f t="shared" si="13"/>
        <v>0</v>
      </c>
      <c r="K56" s="241">
        <f t="shared" si="13"/>
        <v>0</v>
      </c>
      <c r="L56" s="241">
        <f t="shared" si="13"/>
        <v>0</v>
      </c>
      <c r="M56" s="241">
        <f t="shared" si="13"/>
        <v>0</v>
      </c>
      <c r="N56" s="241">
        <f t="shared" si="13"/>
        <v>0</v>
      </c>
      <c r="O56" s="241">
        <f t="shared" si="13"/>
        <v>0</v>
      </c>
      <c r="P56" s="241">
        <f t="shared" si="13"/>
        <v>0</v>
      </c>
      <c r="Q56" s="241">
        <f t="shared" si="13"/>
        <v>0</v>
      </c>
      <c r="R56" s="241">
        <f t="shared" si="13"/>
        <v>0</v>
      </c>
      <c r="S56" s="242">
        <f t="shared" si="13"/>
        <v>0</v>
      </c>
    </row>
    <row r="57" spans="2:19" s="240" customFormat="1" ht="24.75" customHeight="1">
      <c r="B57" s="209">
        <v>1</v>
      </c>
      <c r="C57" s="188" t="s">
        <v>94</v>
      </c>
      <c r="D57" s="258">
        <v>821100</v>
      </c>
      <c r="E57" s="247"/>
      <c r="F57" s="247"/>
      <c r="G57" s="247">
        <f t="shared" si="1"/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9"/>
    </row>
    <row r="58" spans="2:19" s="240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0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0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0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0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1"/>
    </row>
    <row r="63" spans="2:20" s="240" customFormat="1" ht="24.75" customHeight="1" thickBot="1">
      <c r="B63" s="206"/>
      <c r="C63" s="183" t="s">
        <v>49</v>
      </c>
      <c r="D63" s="257"/>
      <c r="E63" s="241">
        <f>E14+E26+E48+E54+E56</f>
        <v>0</v>
      </c>
      <c r="F63" s="241">
        <f aca="true" t="shared" si="14" ref="F63:S63">F14+F26+F48+F54+F56</f>
        <v>0</v>
      </c>
      <c r="G63" s="241">
        <f t="shared" si="14"/>
        <v>0</v>
      </c>
      <c r="H63" s="241">
        <f t="shared" si="14"/>
        <v>0</v>
      </c>
      <c r="I63" s="241">
        <f t="shared" si="14"/>
        <v>0</v>
      </c>
      <c r="J63" s="241">
        <f t="shared" si="14"/>
        <v>0</v>
      </c>
      <c r="K63" s="241">
        <f t="shared" si="14"/>
        <v>0</v>
      </c>
      <c r="L63" s="241">
        <f t="shared" si="14"/>
        <v>0</v>
      </c>
      <c r="M63" s="241">
        <f t="shared" si="14"/>
        <v>0</v>
      </c>
      <c r="N63" s="241">
        <f t="shared" si="14"/>
        <v>0</v>
      </c>
      <c r="O63" s="241">
        <f t="shared" si="14"/>
        <v>0</v>
      </c>
      <c r="P63" s="241">
        <f t="shared" si="14"/>
        <v>0</v>
      </c>
      <c r="Q63" s="241">
        <f t="shared" si="14"/>
        <v>0</v>
      </c>
      <c r="R63" s="241">
        <f t="shared" si="14"/>
        <v>0</v>
      </c>
      <c r="S63" s="242">
        <f t="shared" si="14"/>
        <v>0</v>
      </c>
      <c r="T63" s="25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F10:F12"/>
    <mergeCell ref="G10:G12"/>
    <mergeCell ref="H10:S11"/>
    <mergeCell ref="C66:O66"/>
    <mergeCell ref="B10:B12"/>
    <mergeCell ref="C10:C12"/>
    <mergeCell ref="D10:D12"/>
    <mergeCell ref="E10:E12"/>
    <mergeCell ref="E8:O8"/>
    <mergeCell ref="B1:S1"/>
    <mergeCell ref="Q2:R3"/>
    <mergeCell ref="B3:C3"/>
    <mergeCell ref="D3:O3"/>
    <mergeCell ref="B7:O7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151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20.2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20.2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20.2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20.2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37.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20.2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 hidden="1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 hidden="1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20.2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 hidden="1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 hidden="1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 hidden="1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 hidden="1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 hidden="1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 hidden="1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 hidden="1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20.2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20.2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20.2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20.25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21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124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0" customFormat="1" ht="24.75" customHeight="1">
      <c r="B14" s="205" t="s">
        <v>12</v>
      </c>
      <c r="C14" s="179" t="s">
        <v>104</v>
      </c>
      <c r="D14" s="189"/>
      <c r="E14" s="238">
        <f>SUM(E15:E25)</f>
        <v>0</v>
      </c>
      <c r="F14" s="238">
        <f aca="true" t="shared" si="0" ref="F14:S14">SUM(F15:F25)</f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238">
        <f t="shared" si="0"/>
        <v>0</v>
      </c>
      <c r="S14" s="239">
        <f t="shared" si="0"/>
        <v>0</v>
      </c>
    </row>
    <row r="15" spans="2:19" s="240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0" customFormat="1" ht="24.75" customHeight="1">
      <c r="B16" s="32">
        <v>2</v>
      </c>
      <c r="C16" s="181" t="s">
        <v>80</v>
      </c>
      <c r="D16" s="252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0" customFormat="1" ht="24.75" customHeight="1">
      <c r="B17" s="32">
        <v>3</v>
      </c>
      <c r="C17" s="182" t="s">
        <v>14</v>
      </c>
      <c r="D17" s="252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0" customFormat="1" ht="24.75" customHeight="1">
      <c r="B18" s="32">
        <v>4</v>
      </c>
      <c r="C18" s="181" t="s">
        <v>81</v>
      </c>
      <c r="D18" s="252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0" customFormat="1" ht="24.75" customHeight="1">
      <c r="B19" s="32">
        <v>5</v>
      </c>
      <c r="C19" s="181" t="s">
        <v>16</v>
      </c>
      <c r="D19" s="252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0" customFormat="1" ht="24.75" customHeight="1">
      <c r="B20" s="32">
        <v>6</v>
      </c>
      <c r="C20" s="182" t="s">
        <v>40</v>
      </c>
      <c r="D20" s="252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0" customFormat="1" ht="24.75" customHeight="1">
      <c r="B21" s="32">
        <v>7</v>
      </c>
      <c r="C21" s="181" t="s">
        <v>41</v>
      </c>
      <c r="D21" s="252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0" customFormat="1" ht="24.75" customHeight="1">
      <c r="B22" s="32">
        <v>8</v>
      </c>
      <c r="C22" s="182" t="s">
        <v>101</v>
      </c>
      <c r="D22" s="252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0" customFormat="1" ht="24.75" customHeight="1">
      <c r="B23" s="32">
        <v>9</v>
      </c>
      <c r="C23" s="182" t="s">
        <v>18</v>
      </c>
      <c r="D23" s="252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0" customFormat="1" ht="24.75" customHeight="1">
      <c r="B24" s="32">
        <v>10</v>
      </c>
      <c r="C24" s="181" t="s">
        <v>83</v>
      </c>
      <c r="D24" s="252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0" customFormat="1" ht="24.75" customHeight="1">
      <c r="B25" s="32">
        <v>11</v>
      </c>
      <c r="C25" s="181" t="s">
        <v>20</v>
      </c>
      <c r="D25" s="252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0" customFormat="1" ht="38.25" thickBot="1">
      <c r="B26" s="206" t="s">
        <v>21</v>
      </c>
      <c r="C26" s="183" t="s">
        <v>103</v>
      </c>
      <c r="D26" s="253">
        <v>614000</v>
      </c>
      <c r="E26" s="241">
        <f>E27+E30+E32+E41+E44+E46</f>
        <v>0</v>
      </c>
      <c r="F26" s="241">
        <f aca="true" t="shared" si="2" ref="F26:S26">F27+F30+F32+F41+F44+F46</f>
        <v>0</v>
      </c>
      <c r="G26" s="241">
        <f t="shared" si="2"/>
        <v>0</v>
      </c>
      <c r="H26" s="241">
        <f t="shared" si="2"/>
        <v>0</v>
      </c>
      <c r="I26" s="241">
        <f t="shared" si="2"/>
        <v>0</v>
      </c>
      <c r="J26" s="241">
        <f t="shared" si="2"/>
        <v>0</v>
      </c>
      <c r="K26" s="241">
        <f t="shared" si="2"/>
        <v>0</v>
      </c>
      <c r="L26" s="241">
        <f t="shared" si="2"/>
        <v>0</v>
      </c>
      <c r="M26" s="241">
        <f t="shared" si="2"/>
        <v>0</v>
      </c>
      <c r="N26" s="241">
        <f t="shared" si="2"/>
        <v>0</v>
      </c>
      <c r="O26" s="241">
        <f t="shared" si="2"/>
        <v>0</v>
      </c>
      <c r="P26" s="241">
        <f t="shared" si="2"/>
        <v>0</v>
      </c>
      <c r="Q26" s="241">
        <f t="shared" si="2"/>
        <v>0</v>
      </c>
      <c r="R26" s="241">
        <f t="shared" si="2"/>
        <v>0</v>
      </c>
      <c r="S26" s="242">
        <f t="shared" si="2"/>
        <v>0</v>
      </c>
    </row>
    <row r="27" spans="2:19" s="240" customFormat="1" ht="24.75" customHeight="1">
      <c r="B27" s="207">
        <v>1</v>
      </c>
      <c r="C27" s="184" t="s">
        <v>85</v>
      </c>
      <c r="D27" s="254">
        <v>614100</v>
      </c>
      <c r="E27" s="243">
        <f>E28+E29</f>
        <v>0</v>
      </c>
      <c r="F27" s="243">
        <f aca="true" t="shared" si="3" ref="F27:S27">F28+F29</f>
        <v>0</v>
      </c>
      <c r="G27" s="243">
        <f t="shared" si="3"/>
        <v>0</v>
      </c>
      <c r="H27" s="243">
        <f t="shared" si="3"/>
        <v>0</v>
      </c>
      <c r="I27" s="243">
        <f t="shared" si="3"/>
        <v>0</v>
      </c>
      <c r="J27" s="243">
        <f t="shared" si="3"/>
        <v>0</v>
      </c>
      <c r="K27" s="243">
        <f t="shared" si="3"/>
        <v>0</v>
      </c>
      <c r="L27" s="243">
        <f t="shared" si="3"/>
        <v>0</v>
      </c>
      <c r="M27" s="243">
        <f t="shared" si="3"/>
        <v>0</v>
      </c>
      <c r="N27" s="243">
        <f t="shared" si="3"/>
        <v>0</v>
      </c>
      <c r="O27" s="243">
        <f t="shared" si="3"/>
        <v>0</v>
      </c>
      <c r="P27" s="243">
        <f t="shared" si="3"/>
        <v>0</v>
      </c>
      <c r="Q27" s="243">
        <f t="shared" si="3"/>
        <v>0</v>
      </c>
      <c r="R27" s="243">
        <f t="shared" si="3"/>
        <v>0</v>
      </c>
      <c r="S27" s="244">
        <f t="shared" si="3"/>
        <v>0</v>
      </c>
    </row>
    <row r="28" spans="2:19" s="240" customFormat="1" ht="27.75" customHeight="1" hidden="1">
      <c r="B28" s="37"/>
      <c r="C28" s="185"/>
      <c r="D28" s="255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0" customFormat="1" ht="24.75" customHeight="1" hidden="1">
      <c r="B29" s="37"/>
      <c r="C29" s="185"/>
      <c r="D29" s="255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0" customFormat="1" ht="24.75" customHeight="1">
      <c r="B30" s="37">
        <v>2</v>
      </c>
      <c r="C30" s="185" t="s">
        <v>86</v>
      </c>
      <c r="D30" s="255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0" customFormat="1" ht="24.75" customHeight="1" hidden="1">
      <c r="B31" s="37"/>
      <c r="C31" s="185"/>
      <c r="D31" s="255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0" customFormat="1" ht="24.75" customHeight="1">
      <c r="B32" s="37">
        <v>3</v>
      </c>
      <c r="C32" s="181" t="s">
        <v>87</v>
      </c>
      <c r="D32" s="255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0" customFormat="1" ht="24.75" customHeight="1" hidden="1">
      <c r="B33" s="37"/>
      <c r="C33" s="185"/>
      <c r="D33" s="255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0" customFormat="1" ht="24.75" customHeight="1" hidden="1">
      <c r="B34" s="37"/>
      <c r="C34" s="185"/>
      <c r="D34" s="255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0" customFormat="1" ht="24.75" customHeight="1" hidden="1">
      <c r="B35" s="37"/>
      <c r="C35" s="185"/>
      <c r="D35" s="255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0" customFormat="1" ht="24.75" customHeight="1" hidden="1">
      <c r="B36" s="37"/>
      <c r="C36" s="185"/>
      <c r="D36" s="255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0" customFormat="1" ht="24.75" customHeight="1" hidden="1">
      <c r="B37" s="32"/>
      <c r="C37" s="185"/>
      <c r="D37" s="252"/>
      <c r="E37" s="245"/>
      <c r="F37" s="245"/>
      <c r="G37" s="245">
        <f t="shared" si="1"/>
        <v>0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31"/>
    </row>
    <row r="38" spans="2:19" s="240" customFormat="1" ht="24.75" customHeight="1" hidden="1">
      <c r="B38" s="37"/>
      <c r="C38" s="185"/>
      <c r="D38" s="255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0" customFormat="1" ht="24.75" customHeight="1" hidden="1">
      <c r="B39" s="37"/>
      <c r="C39" s="185"/>
      <c r="D39" s="255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0" customFormat="1" ht="24.75" customHeight="1" hidden="1">
      <c r="B40" s="32"/>
      <c r="C40" s="185"/>
      <c r="D40" s="252"/>
      <c r="E40" s="245"/>
      <c r="F40" s="245"/>
      <c r="G40" s="245">
        <f t="shared" si="1"/>
        <v>0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31"/>
    </row>
    <row r="41" spans="2:19" s="240" customFormat="1" ht="24.75" customHeight="1">
      <c r="B41" s="37">
        <v>4</v>
      </c>
      <c r="C41" s="185" t="s">
        <v>88</v>
      </c>
      <c r="D41" s="255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0" customFormat="1" ht="24.75" customHeight="1">
      <c r="B42" s="37"/>
      <c r="C42" s="185"/>
      <c r="D42" s="255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0" customFormat="1" ht="24.75" customHeight="1">
      <c r="B43" s="37"/>
      <c r="C43" s="185"/>
      <c r="D43" s="255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0" customFormat="1" ht="24.75" customHeight="1">
      <c r="B44" s="37">
        <v>5</v>
      </c>
      <c r="C44" s="185" t="s">
        <v>89</v>
      </c>
      <c r="D44" s="255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0" customFormat="1" ht="24.75" customHeight="1">
      <c r="B45" s="37"/>
      <c r="C45" s="185"/>
      <c r="D45" s="255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0" customFormat="1" ht="24.75" customHeight="1">
      <c r="B46" s="37">
        <v>6</v>
      </c>
      <c r="C46" s="185" t="s">
        <v>90</v>
      </c>
      <c r="D46" s="255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0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0" customFormat="1" ht="24.75" customHeight="1" thickBot="1">
      <c r="B48" s="206" t="s">
        <v>23</v>
      </c>
      <c r="C48" s="183" t="s">
        <v>102</v>
      </c>
      <c r="D48" s="253">
        <v>615000</v>
      </c>
      <c r="E48" s="241">
        <f>E49+E52</f>
        <v>0</v>
      </c>
      <c r="F48" s="241">
        <f aca="true" t="shared" si="9" ref="F48:S48">F49+F52</f>
        <v>0</v>
      </c>
      <c r="G48" s="241">
        <f t="shared" si="9"/>
        <v>0</v>
      </c>
      <c r="H48" s="241">
        <f t="shared" si="9"/>
        <v>0</v>
      </c>
      <c r="I48" s="241">
        <f t="shared" si="9"/>
        <v>0</v>
      </c>
      <c r="J48" s="241">
        <f t="shared" si="9"/>
        <v>0</v>
      </c>
      <c r="K48" s="241">
        <f t="shared" si="9"/>
        <v>0</v>
      </c>
      <c r="L48" s="241">
        <f t="shared" si="9"/>
        <v>0</v>
      </c>
      <c r="M48" s="241">
        <f t="shared" si="9"/>
        <v>0</v>
      </c>
      <c r="N48" s="241">
        <f t="shared" si="9"/>
        <v>0</v>
      </c>
      <c r="O48" s="241">
        <f t="shared" si="9"/>
        <v>0</v>
      </c>
      <c r="P48" s="241">
        <f t="shared" si="9"/>
        <v>0</v>
      </c>
      <c r="Q48" s="241">
        <f t="shared" si="9"/>
        <v>0</v>
      </c>
      <c r="R48" s="241">
        <f t="shared" si="9"/>
        <v>0</v>
      </c>
      <c r="S48" s="242">
        <f t="shared" si="9"/>
        <v>0</v>
      </c>
    </row>
    <row r="49" spans="2:19" s="240" customFormat="1" ht="24.75" customHeight="1">
      <c r="B49" s="207">
        <v>1</v>
      </c>
      <c r="C49" s="184" t="s">
        <v>91</v>
      </c>
      <c r="D49" s="254">
        <v>615100</v>
      </c>
      <c r="E49" s="243">
        <f>SUM(E50:E51)</f>
        <v>0</v>
      </c>
      <c r="F49" s="243">
        <f aca="true" t="shared" si="10" ref="F49:S49">SUM(F50:F51)</f>
        <v>0</v>
      </c>
      <c r="G49" s="243">
        <f t="shared" si="10"/>
        <v>0</v>
      </c>
      <c r="H49" s="243">
        <f t="shared" si="10"/>
        <v>0</v>
      </c>
      <c r="I49" s="243">
        <f t="shared" si="10"/>
        <v>0</v>
      </c>
      <c r="J49" s="243">
        <f t="shared" si="10"/>
        <v>0</v>
      </c>
      <c r="K49" s="243">
        <f t="shared" si="10"/>
        <v>0</v>
      </c>
      <c r="L49" s="243">
        <f t="shared" si="10"/>
        <v>0</v>
      </c>
      <c r="M49" s="243">
        <f t="shared" si="10"/>
        <v>0</v>
      </c>
      <c r="N49" s="243">
        <f t="shared" si="10"/>
        <v>0</v>
      </c>
      <c r="O49" s="243">
        <f t="shared" si="10"/>
        <v>0</v>
      </c>
      <c r="P49" s="243">
        <f t="shared" si="10"/>
        <v>0</v>
      </c>
      <c r="Q49" s="243">
        <f t="shared" si="10"/>
        <v>0</v>
      </c>
      <c r="R49" s="243">
        <f t="shared" si="10"/>
        <v>0</v>
      </c>
      <c r="S49" s="244">
        <f t="shared" si="10"/>
        <v>0</v>
      </c>
    </row>
    <row r="50" spans="2:19" s="240" customFormat="1" ht="24.75" customHeight="1">
      <c r="B50" s="37"/>
      <c r="C50" s="185"/>
      <c r="D50" s="255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0" customFormat="1" ht="24.75" customHeight="1">
      <c r="B51" s="37"/>
      <c r="C51" s="185"/>
      <c r="D51" s="255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0" customFormat="1" ht="24.75" customHeight="1">
      <c r="B52" s="37">
        <v>2</v>
      </c>
      <c r="C52" s="186" t="s">
        <v>92</v>
      </c>
      <c r="D52" s="255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0" customFormat="1" ht="24.75" customHeight="1">
      <c r="B53" s="37"/>
      <c r="C53" s="186"/>
      <c r="D53" s="255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0" customFormat="1" ht="24.75" customHeight="1" thickBot="1">
      <c r="B54" s="206" t="s">
        <v>24</v>
      </c>
      <c r="C54" s="183" t="s">
        <v>48</v>
      </c>
      <c r="D54" s="253">
        <v>616000</v>
      </c>
      <c r="E54" s="241">
        <f>E55</f>
        <v>0</v>
      </c>
      <c r="F54" s="241">
        <f aca="true" t="shared" si="12" ref="F54:S54">F55</f>
        <v>0</v>
      </c>
      <c r="G54" s="241">
        <f t="shared" si="12"/>
        <v>0</v>
      </c>
      <c r="H54" s="241">
        <f t="shared" si="12"/>
        <v>0</v>
      </c>
      <c r="I54" s="241">
        <f t="shared" si="12"/>
        <v>0</v>
      </c>
      <c r="J54" s="241">
        <f t="shared" si="12"/>
        <v>0</v>
      </c>
      <c r="K54" s="241">
        <f t="shared" si="12"/>
        <v>0</v>
      </c>
      <c r="L54" s="241">
        <f t="shared" si="12"/>
        <v>0</v>
      </c>
      <c r="M54" s="241">
        <f t="shared" si="12"/>
        <v>0</v>
      </c>
      <c r="N54" s="241">
        <f t="shared" si="12"/>
        <v>0</v>
      </c>
      <c r="O54" s="241">
        <f t="shared" si="12"/>
        <v>0</v>
      </c>
      <c r="P54" s="241">
        <f t="shared" si="12"/>
        <v>0</v>
      </c>
      <c r="Q54" s="241">
        <f t="shared" si="12"/>
        <v>0</v>
      </c>
      <c r="R54" s="241">
        <f t="shared" si="12"/>
        <v>0</v>
      </c>
      <c r="S54" s="242">
        <f t="shared" si="12"/>
        <v>0</v>
      </c>
    </row>
    <row r="55" spans="2:19" s="240" customFormat="1" ht="24.75" customHeight="1">
      <c r="B55" s="208">
        <v>1</v>
      </c>
      <c r="C55" s="187" t="s">
        <v>93</v>
      </c>
      <c r="D55" s="256">
        <v>616200</v>
      </c>
      <c r="E55" s="246"/>
      <c r="F55" s="246"/>
      <c r="G55" s="247">
        <f t="shared" si="1"/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8"/>
    </row>
    <row r="56" spans="2:19" s="240" customFormat="1" ht="24.75" customHeight="1" thickBot="1">
      <c r="B56" s="206" t="s">
        <v>28</v>
      </c>
      <c r="C56" s="183" t="s">
        <v>140</v>
      </c>
      <c r="D56" s="257"/>
      <c r="E56" s="241">
        <f>SUM(E57:E62)</f>
        <v>0</v>
      </c>
      <c r="F56" s="241">
        <f aca="true" t="shared" si="13" ref="F56:S56">SUM(F57:F62)</f>
        <v>0</v>
      </c>
      <c r="G56" s="241">
        <f t="shared" si="13"/>
        <v>0</v>
      </c>
      <c r="H56" s="241">
        <f t="shared" si="13"/>
        <v>0</v>
      </c>
      <c r="I56" s="241">
        <f t="shared" si="13"/>
        <v>0</v>
      </c>
      <c r="J56" s="241">
        <f t="shared" si="13"/>
        <v>0</v>
      </c>
      <c r="K56" s="241">
        <f t="shared" si="13"/>
        <v>0</v>
      </c>
      <c r="L56" s="241">
        <f t="shared" si="13"/>
        <v>0</v>
      </c>
      <c r="M56" s="241">
        <f t="shared" si="13"/>
        <v>0</v>
      </c>
      <c r="N56" s="241">
        <f t="shared" si="13"/>
        <v>0</v>
      </c>
      <c r="O56" s="241">
        <f t="shared" si="13"/>
        <v>0</v>
      </c>
      <c r="P56" s="241">
        <f t="shared" si="13"/>
        <v>0</v>
      </c>
      <c r="Q56" s="241">
        <f t="shared" si="13"/>
        <v>0</v>
      </c>
      <c r="R56" s="241">
        <f t="shared" si="13"/>
        <v>0</v>
      </c>
      <c r="S56" s="242">
        <f t="shared" si="13"/>
        <v>0</v>
      </c>
    </row>
    <row r="57" spans="2:19" s="240" customFormat="1" ht="24.75" customHeight="1">
      <c r="B57" s="209">
        <v>1</v>
      </c>
      <c r="C57" s="188" t="s">
        <v>94</v>
      </c>
      <c r="D57" s="258">
        <v>821100</v>
      </c>
      <c r="E57" s="247"/>
      <c r="F57" s="247"/>
      <c r="G57" s="247">
        <f t="shared" si="1"/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9"/>
    </row>
    <row r="58" spans="2:19" s="240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0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0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0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0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1"/>
    </row>
    <row r="63" spans="2:20" s="240" customFormat="1" ht="24.75" customHeight="1" thickBot="1">
      <c r="B63" s="206"/>
      <c r="C63" s="183" t="s">
        <v>49</v>
      </c>
      <c r="D63" s="257"/>
      <c r="E63" s="241">
        <f>E14+E26+E48+E54+E56</f>
        <v>0</v>
      </c>
      <c r="F63" s="241">
        <f aca="true" t="shared" si="14" ref="F63:S63">F14+F26+F48+F54+F56</f>
        <v>0</v>
      </c>
      <c r="G63" s="241">
        <f t="shared" si="14"/>
        <v>0</v>
      </c>
      <c r="H63" s="241">
        <f t="shared" si="14"/>
        <v>0</v>
      </c>
      <c r="I63" s="241">
        <f t="shared" si="14"/>
        <v>0</v>
      </c>
      <c r="J63" s="241">
        <f t="shared" si="14"/>
        <v>0</v>
      </c>
      <c r="K63" s="241">
        <f t="shared" si="14"/>
        <v>0</v>
      </c>
      <c r="L63" s="241">
        <f t="shared" si="14"/>
        <v>0</v>
      </c>
      <c r="M63" s="241">
        <f t="shared" si="14"/>
        <v>0</v>
      </c>
      <c r="N63" s="241">
        <f t="shared" si="14"/>
        <v>0</v>
      </c>
      <c r="O63" s="241">
        <f t="shared" si="14"/>
        <v>0</v>
      </c>
      <c r="P63" s="241">
        <f t="shared" si="14"/>
        <v>0</v>
      </c>
      <c r="Q63" s="241">
        <f t="shared" si="14"/>
        <v>0</v>
      </c>
      <c r="R63" s="241">
        <f t="shared" si="14"/>
        <v>0</v>
      </c>
      <c r="S63" s="242">
        <f t="shared" si="14"/>
        <v>0</v>
      </c>
      <c r="T63" s="25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151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0" customFormat="1" ht="24.75" customHeight="1">
      <c r="B14" s="205" t="s">
        <v>12</v>
      </c>
      <c r="C14" s="179" t="s">
        <v>104</v>
      </c>
      <c r="D14" s="189"/>
      <c r="E14" s="238">
        <f>SUM(E15:E25)</f>
        <v>0</v>
      </c>
      <c r="F14" s="238">
        <f aca="true" t="shared" si="0" ref="F14:S14">SUM(F15:F25)</f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238">
        <f t="shared" si="0"/>
        <v>0</v>
      </c>
      <c r="S14" s="239">
        <f t="shared" si="0"/>
        <v>0</v>
      </c>
    </row>
    <row r="15" spans="2:19" s="240" customFormat="1" ht="24.75" customHeight="1">
      <c r="B15" s="26">
        <v>1</v>
      </c>
      <c r="C15" s="180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0" customFormat="1" ht="24.75" customHeight="1">
      <c r="B16" s="32">
        <v>2</v>
      </c>
      <c r="C16" s="181" t="s">
        <v>80</v>
      </c>
      <c r="D16" s="252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0" customFormat="1" ht="24.75" customHeight="1">
      <c r="B17" s="32">
        <v>3</v>
      </c>
      <c r="C17" s="182" t="s">
        <v>14</v>
      </c>
      <c r="D17" s="252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0" customFormat="1" ht="24.75" customHeight="1">
      <c r="B18" s="32">
        <v>4</v>
      </c>
      <c r="C18" s="181" t="s">
        <v>81</v>
      </c>
      <c r="D18" s="252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0" customFormat="1" ht="24.75" customHeight="1">
      <c r="B19" s="32">
        <v>5</v>
      </c>
      <c r="C19" s="181" t="s">
        <v>16</v>
      </c>
      <c r="D19" s="252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0" customFormat="1" ht="24.75" customHeight="1">
      <c r="B20" s="32">
        <v>6</v>
      </c>
      <c r="C20" s="182" t="s">
        <v>40</v>
      </c>
      <c r="D20" s="252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0" customFormat="1" ht="24.75" customHeight="1">
      <c r="B21" s="32">
        <v>7</v>
      </c>
      <c r="C21" s="181" t="s">
        <v>41</v>
      </c>
      <c r="D21" s="252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0" customFormat="1" ht="24.75" customHeight="1">
      <c r="B22" s="32">
        <v>8</v>
      </c>
      <c r="C22" s="182" t="s">
        <v>101</v>
      </c>
      <c r="D22" s="252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0" customFormat="1" ht="24.75" customHeight="1">
      <c r="B23" s="32">
        <v>9</v>
      </c>
      <c r="C23" s="182" t="s">
        <v>18</v>
      </c>
      <c r="D23" s="252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0" customFormat="1" ht="24.75" customHeight="1">
      <c r="B24" s="32">
        <v>10</v>
      </c>
      <c r="C24" s="181" t="s">
        <v>83</v>
      </c>
      <c r="D24" s="252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0" customFormat="1" ht="24.75" customHeight="1">
      <c r="B25" s="32">
        <v>11</v>
      </c>
      <c r="C25" s="181" t="s">
        <v>20</v>
      </c>
      <c r="D25" s="252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0" customFormat="1" ht="38.25" thickBot="1">
      <c r="B26" s="206" t="s">
        <v>21</v>
      </c>
      <c r="C26" s="183" t="s">
        <v>103</v>
      </c>
      <c r="D26" s="253">
        <v>614000</v>
      </c>
      <c r="E26" s="241">
        <f aca="true" t="shared" si="2" ref="E26:S26">E27+E30+E32+E41+E44+E46</f>
        <v>0</v>
      </c>
      <c r="F26" s="241">
        <f t="shared" si="2"/>
        <v>0</v>
      </c>
      <c r="G26" s="241">
        <f t="shared" si="2"/>
        <v>0</v>
      </c>
      <c r="H26" s="241">
        <f t="shared" si="2"/>
        <v>0</v>
      </c>
      <c r="I26" s="241">
        <f t="shared" si="2"/>
        <v>0</v>
      </c>
      <c r="J26" s="241">
        <f t="shared" si="2"/>
        <v>0</v>
      </c>
      <c r="K26" s="241">
        <f t="shared" si="2"/>
        <v>0</v>
      </c>
      <c r="L26" s="241">
        <f t="shared" si="2"/>
        <v>0</v>
      </c>
      <c r="M26" s="241">
        <f t="shared" si="2"/>
        <v>0</v>
      </c>
      <c r="N26" s="241">
        <f t="shared" si="2"/>
        <v>0</v>
      </c>
      <c r="O26" s="241">
        <f t="shared" si="2"/>
        <v>0</v>
      </c>
      <c r="P26" s="241">
        <f t="shared" si="2"/>
        <v>0</v>
      </c>
      <c r="Q26" s="241">
        <f t="shared" si="2"/>
        <v>0</v>
      </c>
      <c r="R26" s="241">
        <f t="shared" si="2"/>
        <v>0</v>
      </c>
      <c r="S26" s="242">
        <f t="shared" si="2"/>
        <v>0</v>
      </c>
    </row>
    <row r="27" spans="2:19" s="240" customFormat="1" ht="24.75" customHeight="1">
      <c r="B27" s="207">
        <v>1</v>
      </c>
      <c r="C27" s="184" t="s">
        <v>85</v>
      </c>
      <c r="D27" s="254">
        <v>614100</v>
      </c>
      <c r="E27" s="243">
        <f>E28+E29</f>
        <v>0</v>
      </c>
      <c r="F27" s="243">
        <f aca="true" t="shared" si="3" ref="F27:S27">F28+F29</f>
        <v>0</v>
      </c>
      <c r="G27" s="243">
        <f t="shared" si="3"/>
        <v>0</v>
      </c>
      <c r="H27" s="243">
        <f t="shared" si="3"/>
        <v>0</v>
      </c>
      <c r="I27" s="243">
        <f t="shared" si="3"/>
        <v>0</v>
      </c>
      <c r="J27" s="243">
        <f t="shared" si="3"/>
        <v>0</v>
      </c>
      <c r="K27" s="243">
        <f t="shared" si="3"/>
        <v>0</v>
      </c>
      <c r="L27" s="243">
        <f t="shared" si="3"/>
        <v>0</v>
      </c>
      <c r="M27" s="243">
        <f t="shared" si="3"/>
        <v>0</v>
      </c>
      <c r="N27" s="243">
        <f t="shared" si="3"/>
        <v>0</v>
      </c>
      <c r="O27" s="243">
        <f t="shared" si="3"/>
        <v>0</v>
      </c>
      <c r="P27" s="243">
        <f t="shared" si="3"/>
        <v>0</v>
      </c>
      <c r="Q27" s="243">
        <f t="shared" si="3"/>
        <v>0</v>
      </c>
      <c r="R27" s="243">
        <f t="shared" si="3"/>
        <v>0</v>
      </c>
      <c r="S27" s="244">
        <f t="shared" si="3"/>
        <v>0</v>
      </c>
    </row>
    <row r="28" spans="2:19" s="240" customFormat="1" ht="24.75" customHeight="1">
      <c r="B28" s="37"/>
      <c r="C28" s="185"/>
      <c r="D28" s="255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0" customFormat="1" ht="24.75" customHeight="1">
      <c r="B29" s="37"/>
      <c r="C29" s="185"/>
      <c r="D29" s="255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0" customFormat="1" ht="24.75" customHeight="1">
      <c r="B30" s="37">
        <v>2</v>
      </c>
      <c r="C30" s="185" t="s">
        <v>86</v>
      </c>
      <c r="D30" s="255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0" customFormat="1" ht="24.75" customHeight="1">
      <c r="B31" s="37"/>
      <c r="C31" s="185"/>
      <c r="D31" s="255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0" customFormat="1" ht="24.75" customHeight="1">
      <c r="B32" s="37">
        <v>3</v>
      </c>
      <c r="C32" s="181" t="s">
        <v>87</v>
      </c>
      <c r="D32" s="255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0" customFormat="1" ht="24.75" customHeight="1">
      <c r="B33" s="37"/>
      <c r="C33" s="185"/>
      <c r="D33" s="255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0" customFormat="1" ht="24.75" customHeight="1">
      <c r="B34" s="37"/>
      <c r="C34" s="185"/>
      <c r="D34" s="255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0" customFormat="1" ht="24.75" customHeight="1">
      <c r="B35" s="37"/>
      <c r="C35" s="185"/>
      <c r="D35" s="255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0" customFormat="1" ht="24.75" customHeight="1">
      <c r="B36" s="37"/>
      <c r="C36" s="185"/>
      <c r="D36" s="255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0" customFormat="1" ht="24.75" customHeight="1">
      <c r="B37" s="32"/>
      <c r="C37" s="185"/>
      <c r="D37" s="252"/>
      <c r="E37" s="245"/>
      <c r="F37" s="245"/>
      <c r="G37" s="245">
        <f t="shared" si="1"/>
        <v>0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31"/>
    </row>
    <row r="38" spans="2:19" s="240" customFormat="1" ht="24.75" customHeight="1" hidden="1">
      <c r="B38" s="37"/>
      <c r="C38" s="185"/>
      <c r="D38" s="255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0" customFormat="1" ht="24.75" customHeight="1" hidden="1">
      <c r="B39" s="37"/>
      <c r="C39" s="185"/>
      <c r="D39" s="255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0" customFormat="1" ht="24.75" customHeight="1" hidden="1">
      <c r="B40" s="32"/>
      <c r="C40" s="185"/>
      <c r="D40" s="252"/>
      <c r="E40" s="245"/>
      <c r="F40" s="245"/>
      <c r="G40" s="245">
        <f t="shared" si="1"/>
        <v>0</v>
      </c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31"/>
    </row>
    <row r="41" spans="2:19" s="240" customFormat="1" ht="24.75" customHeight="1">
      <c r="B41" s="37">
        <v>4</v>
      </c>
      <c r="C41" s="185" t="s">
        <v>88</v>
      </c>
      <c r="D41" s="255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0" customFormat="1" ht="24.75" customHeight="1">
      <c r="B42" s="37"/>
      <c r="C42" s="185"/>
      <c r="D42" s="255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0" customFormat="1" ht="24.75" customHeight="1">
      <c r="B43" s="37"/>
      <c r="C43" s="185"/>
      <c r="D43" s="255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0" customFormat="1" ht="24.75" customHeight="1">
      <c r="B44" s="37">
        <v>5</v>
      </c>
      <c r="C44" s="185" t="s">
        <v>89</v>
      </c>
      <c r="D44" s="255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0" customFormat="1" ht="24.75" customHeight="1">
      <c r="B45" s="37"/>
      <c r="C45" s="185"/>
      <c r="D45" s="255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0" customFormat="1" ht="24.75" customHeight="1">
      <c r="B46" s="37">
        <v>6</v>
      </c>
      <c r="C46" s="185" t="s">
        <v>90</v>
      </c>
      <c r="D46" s="255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0" customFormat="1" ht="24.75" customHeight="1">
      <c r="B47" s="32"/>
      <c r="C47" s="180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0" customFormat="1" ht="24.75" customHeight="1" thickBot="1">
      <c r="B48" s="206" t="s">
        <v>23</v>
      </c>
      <c r="C48" s="183" t="s">
        <v>102</v>
      </c>
      <c r="D48" s="253">
        <v>615000</v>
      </c>
      <c r="E48" s="241">
        <f>E49+E52</f>
        <v>0</v>
      </c>
      <c r="F48" s="241">
        <f aca="true" t="shared" si="9" ref="F48:S48">F49+F52</f>
        <v>0</v>
      </c>
      <c r="G48" s="241">
        <f t="shared" si="9"/>
        <v>0</v>
      </c>
      <c r="H48" s="241">
        <f t="shared" si="9"/>
        <v>0</v>
      </c>
      <c r="I48" s="241">
        <f t="shared" si="9"/>
        <v>0</v>
      </c>
      <c r="J48" s="241">
        <f t="shared" si="9"/>
        <v>0</v>
      </c>
      <c r="K48" s="241">
        <f t="shared" si="9"/>
        <v>0</v>
      </c>
      <c r="L48" s="241">
        <f t="shared" si="9"/>
        <v>0</v>
      </c>
      <c r="M48" s="241">
        <f t="shared" si="9"/>
        <v>0</v>
      </c>
      <c r="N48" s="241">
        <f t="shared" si="9"/>
        <v>0</v>
      </c>
      <c r="O48" s="241">
        <f t="shared" si="9"/>
        <v>0</v>
      </c>
      <c r="P48" s="241">
        <f t="shared" si="9"/>
        <v>0</v>
      </c>
      <c r="Q48" s="241">
        <f t="shared" si="9"/>
        <v>0</v>
      </c>
      <c r="R48" s="241">
        <f t="shared" si="9"/>
        <v>0</v>
      </c>
      <c r="S48" s="242">
        <f t="shared" si="9"/>
        <v>0</v>
      </c>
    </row>
    <row r="49" spans="2:19" s="240" customFormat="1" ht="24.75" customHeight="1">
      <c r="B49" s="207">
        <v>1</v>
      </c>
      <c r="C49" s="184" t="s">
        <v>91</v>
      </c>
      <c r="D49" s="254">
        <v>615100</v>
      </c>
      <c r="E49" s="243">
        <f>SUM(E50:E51)</f>
        <v>0</v>
      </c>
      <c r="F49" s="243">
        <f aca="true" t="shared" si="10" ref="F49:S49">SUM(F50:F51)</f>
        <v>0</v>
      </c>
      <c r="G49" s="243">
        <f t="shared" si="10"/>
        <v>0</v>
      </c>
      <c r="H49" s="243">
        <f t="shared" si="10"/>
        <v>0</v>
      </c>
      <c r="I49" s="243">
        <f t="shared" si="10"/>
        <v>0</v>
      </c>
      <c r="J49" s="243">
        <f t="shared" si="10"/>
        <v>0</v>
      </c>
      <c r="K49" s="243">
        <f t="shared" si="10"/>
        <v>0</v>
      </c>
      <c r="L49" s="243">
        <f t="shared" si="10"/>
        <v>0</v>
      </c>
      <c r="M49" s="243">
        <f t="shared" si="10"/>
        <v>0</v>
      </c>
      <c r="N49" s="243">
        <f t="shared" si="10"/>
        <v>0</v>
      </c>
      <c r="O49" s="243">
        <f t="shared" si="10"/>
        <v>0</v>
      </c>
      <c r="P49" s="243">
        <f t="shared" si="10"/>
        <v>0</v>
      </c>
      <c r="Q49" s="243">
        <f t="shared" si="10"/>
        <v>0</v>
      </c>
      <c r="R49" s="243">
        <f t="shared" si="10"/>
        <v>0</v>
      </c>
      <c r="S49" s="244">
        <f t="shared" si="10"/>
        <v>0</v>
      </c>
    </row>
    <row r="50" spans="2:19" s="240" customFormat="1" ht="24.75" customHeight="1">
      <c r="B50" s="37"/>
      <c r="C50" s="185"/>
      <c r="D50" s="255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0" customFormat="1" ht="24.75" customHeight="1">
      <c r="B51" s="37"/>
      <c r="C51" s="185"/>
      <c r="D51" s="255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0" customFormat="1" ht="24.75" customHeight="1">
      <c r="B52" s="37">
        <v>2</v>
      </c>
      <c r="C52" s="186" t="s">
        <v>92</v>
      </c>
      <c r="D52" s="255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0" customFormat="1" ht="24.75" customHeight="1">
      <c r="B53" s="37"/>
      <c r="C53" s="186"/>
      <c r="D53" s="255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0" customFormat="1" ht="24.75" customHeight="1" thickBot="1">
      <c r="B54" s="206" t="s">
        <v>24</v>
      </c>
      <c r="C54" s="183" t="s">
        <v>48</v>
      </c>
      <c r="D54" s="253">
        <v>616000</v>
      </c>
      <c r="E54" s="241">
        <f>E55</f>
        <v>0</v>
      </c>
      <c r="F54" s="241">
        <f aca="true" t="shared" si="12" ref="F54:S54">F55</f>
        <v>0</v>
      </c>
      <c r="G54" s="241">
        <f t="shared" si="12"/>
        <v>0</v>
      </c>
      <c r="H54" s="241">
        <f t="shared" si="12"/>
        <v>0</v>
      </c>
      <c r="I54" s="241">
        <f t="shared" si="12"/>
        <v>0</v>
      </c>
      <c r="J54" s="241">
        <f t="shared" si="12"/>
        <v>0</v>
      </c>
      <c r="K54" s="241">
        <f t="shared" si="12"/>
        <v>0</v>
      </c>
      <c r="L54" s="241">
        <f t="shared" si="12"/>
        <v>0</v>
      </c>
      <c r="M54" s="241">
        <f t="shared" si="12"/>
        <v>0</v>
      </c>
      <c r="N54" s="241">
        <f t="shared" si="12"/>
        <v>0</v>
      </c>
      <c r="O54" s="241">
        <f t="shared" si="12"/>
        <v>0</v>
      </c>
      <c r="P54" s="241">
        <f t="shared" si="12"/>
        <v>0</v>
      </c>
      <c r="Q54" s="241">
        <f t="shared" si="12"/>
        <v>0</v>
      </c>
      <c r="R54" s="241">
        <f t="shared" si="12"/>
        <v>0</v>
      </c>
      <c r="S54" s="242">
        <f t="shared" si="12"/>
        <v>0</v>
      </c>
    </row>
    <row r="55" spans="2:19" s="240" customFormat="1" ht="24.75" customHeight="1">
      <c r="B55" s="208">
        <v>1</v>
      </c>
      <c r="C55" s="187" t="s">
        <v>93</v>
      </c>
      <c r="D55" s="256">
        <v>616200</v>
      </c>
      <c r="E55" s="246"/>
      <c r="F55" s="246"/>
      <c r="G55" s="247">
        <f t="shared" si="1"/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8"/>
    </row>
    <row r="56" spans="2:19" s="240" customFormat="1" ht="24.75" customHeight="1" thickBot="1">
      <c r="B56" s="206" t="s">
        <v>28</v>
      </c>
      <c r="C56" s="183" t="s">
        <v>140</v>
      </c>
      <c r="D56" s="257"/>
      <c r="E56" s="241">
        <f>SUM(E57:E62)</f>
        <v>0</v>
      </c>
      <c r="F56" s="241">
        <f aca="true" t="shared" si="13" ref="F56:S56">SUM(F57:F62)</f>
        <v>0</v>
      </c>
      <c r="G56" s="241">
        <f t="shared" si="13"/>
        <v>0</v>
      </c>
      <c r="H56" s="241">
        <f t="shared" si="13"/>
        <v>0</v>
      </c>
      <c r="I56" s="241">
        <f t="shared" si="13"/>
        <v>0</v>
      </c>
      <c r="J56" s="241">
        <f t="shared" si="13"/>
        <v>0</v>
      </c>
      <c r="K56" s="241">
        <f t="shared" si="13"/>
        <v>0</v>
      </c>
      <c r="L56" s="241">
        <f t="shared" si="13"/>
        <v>0</v>
      </c>
      <c r="M56" s="241">
        <f t="shared" si="13"/>
        <v>0</v>
      </c>
      <c r="N56" s="241">
        <f t="shared" si="13"/>
        <v>0</v>
      </c>
      <c r="O56" s="241">
        <f t="shared" si="13"/>
        <v>0</v>
      </c>
      <c r="P56" s="241">
        <f t="shared" si="13"/>
        <v>0</v>
      </c>
      <c r="Q56" s="241">
        <f t="shared" si="13"/>
        <v>0</v>
      </c>
      <c r="R56" s="241">
        <f t="shared" si="13"/>
        <v>0</v>
      </c>
      <c r="S56" s="242">
        <f t="shared" si="13"/>
        <v>0</v>
      </c>
    </row>
    <row r="57" spans="2:19" s="240" customFormat="1" ht="24.75" customHeight="1">
      <c r="B57" s="209">
        <v>1</v>
      </c>
      <c r="C57" s="188" t="s">
        <v>94</v>
      </c>
      <c r="D57" s="258">
        <v>821100</v>
      </c>
      <c r="E57" s="247"/>
      <c r="F57" s="247"/>
      <c r="G57" s="247">
        <f t="shared" si="1"/>
        <v>0</v>
      </c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9"/>
    </row>
    <row r="58" spans="2:19" s="240" customFormat="1" ht="24.75" customHeight="1">
      <c r="B58" s="32">
        <v>2</v>
      </c>
      <c r="C58" s="180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0" customFormat="1" ht="24.75" customHeight="1">
      <c r="B59" s="32">
        <v>3</v>
      </c>
      <c r="C59" s="180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0" customFormat="1" ht="24.75" customHeight="1">
      <c r="B60" s="32">
        <v>4</v>
      </c>
      <c r="C60" s="186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0" customFormat="1" ht="24.75" customHeight="1">
      <c r="B61" s="32">
        <v>5</v>
      </c>
      <c r="C61" s="186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0" customFormat="1" ht="24.75" customHeight="1">
      <c r="B62" s="32">
        <v>6</v>
      </c>
      <c r="C62" s="186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1"/>
    </row>
    <row r="63" spans="2:20" s="240" customFormat="1" ht="24.75" customHeight="1" thickBot="1">
      <c r="B63" s="206"/>
      <c r="C63" s="183" t="s">
        <v>49</v>
      </c>
      <c r="D63" s="257"/>
      <c r="E63" s="241">
        <f aca="true" t="shared" si="14" ref="E63:S63">E14+E26+E48+E54+E56</f>
        <v>0</v>
      </c>
      <c r="F63" s="241">
        <f t="shared" si="14"/>
        <v>0</v>
      </c>
      <c r="G63" s="241">
        <f t="shared" si="14"/>
        <v>0</v>
      </c>
      <c r="H63" s="241">
        <f t="shared" si="14"/>
        <v>0</v>
      </c>
      <c r="I63" s="241">
        <f t="shared" si="14"/>
        <v>0</v>
      </c>
      <c r="J63" s="241">
        <f t="shared" si="14"/>
        <v>0</v>
      </c>
      <c r="K63" s="241">
        <f t="shared" si="14"/>
        <v>0</v>
      </c>
      <c r="L63" s="241">
        <f t="shared" si="14"/>
        <v>0</v>
      </c>
      <c r="M63" s="241">
        <f t="shared" si="14"/>
        <v>0</v>
      </c>
      <c r="N63" s="241">
        <f t="shared" si="14"/>
        <v>0</v>
      </c>
      <c r="O63" s="241">
        <f t="shared" si="14"/>
        <v>0</v>
      </c>
      <c r="P63" s="241">
        <f t="shared" si="14"/>
        <v>0</v>
      </c>
      <c r="Q63" s="241">
        <f t="shared" si="14"/>
        <v>0</v>
      </c>
      <c r="R63" s="241">
        <f t="shared" si="14"/>
        <v>0</v>
      </c>
      <c r="S63" s="242">
        <f t="shared" si="14"/>
        <v>0</v>
      </c>
      <c r="T63" s="25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542" t="s">
        <v>95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</row>
    <row r="2" spans="9:19" ht="15.75" customHeight="1">
      <c r="I2" s="135" t="s">
        <v>96</v>
      </c>
      <c r="J2" s="234"/>
      <c r="Q2" s="544" t="s">
        <v>96</v>
      </c>
      <c r="R2" s="544"/>
      <c r="S2" s="123"/>
    </row>
    <row r="3" spans="2:19" ht="21.75" customHeight="1">
      <c r="B3" s="542" t="s">
        <v>100</v>
      </c>
      <c r="C3" s="54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108"/>
      <c r="Q3" s="544"/>
      <c r="R3" s="544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0" t="s">
        <v>117</v>
      </c>
      <c r="C6" s="170"/>
      <c r="D6" s="170"/>
      <c r="E6" s="170"/>
      <c r="F6" s="170"/>
      <c r="G6" s="170"/>
      <c r="H6" s="170"/>
      <c r="I6" s="135" t="s">
        <v>107</v>
      </c>
      <c r="J6" s="259"/>
      <c r="K6" s="170"/>
      <c r="L6" s="170"/>
      <c r="M6" s="170"/>
      <c r="N6" s="135"/>
      <c r="O6" s="135"/>
      <c r="P6" s="135"/>
      <c r="Q6" s="135" t="s">
        <v>105</v>
      </c>
      <c r="R6" s="135"/>
      <c r="S6" s="146"/>
    </row>
    <row r="7" spans="2:19" ht="21" customHeight="1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529" t="s">
        <v>1</v>
      </c>
      <c r="C10" s="564" t="s">
        <v>121</v>
      </c>
      <c r="D10" s="535" t="s">
        <v>3</v>
      </c>
      <c r="E10" s="520" t="s">
        <v>156</v>
      </c>
      <c r="F10" s="538" t="s">
        <v>148</v>
      </c>
      <c r="G10" s="520" t="s">
        <v>155</v>
      </c>
      <c r="H10" s="558" t="s">
        <v>152</v>
      </c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60"/>
    </row>
    <row r="11" spans="2:19" s="137" customFormat="1" ht="17.25" customHeight="1" thickBot="1">
      <c r="B11" s="530"/>
      <c r="C11" s="565"/>
      <c r="D11" s="536"/>
      <c r="E11" s="521"/>
      <c r="F11" s="539"/>
      <c r="G11" s="521"/>
      <c r="H11" s="561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</row>
    <row r="12" spans="2:19" s="137" customFormat="1" ht="63.75" customHeight="1" thickBot="1">
      <c r="B12" s="531"/>
      <c r="C12" s="566"/>
      <c r="D12" s="537"/>
      <c r="E12" s="522"/>
      <c r="F12" s="540"/>
      <c r="G12" s="522"/>
      <c r="H12" s="166" t="s">
        <v>52</v>
      </c>
      <c r="I12" s="166" t="s">
        <v>53</v>
      </c>
      <c r="J12" s="166" t="s">
        <v>54</v>
      </c>
      <c r="K12" s="166" t="s">
        <v>55</v>
      </c>
      <c r="L12" s="166" t="s">
        <v>56</v>
      </c>
      <c r="M12" s="166" t="s">
        <v>57</v>
      </c>
      <c r="N12" s="164" t="s">
        <v>58</v>
      </c>
      <c r="O12" s="164" t="s">
        <v>59</v>
      </c>
      <c r="P12" s="164" t="s">
        <v>60</v>
      </c>
      <c r="Q12" s="164" t="s">
        <v>98</v>
      </c>
      <c r="R12" s="164" t="s">
        <v>99</v>
      </c>
      <c r="S12" s="164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151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5" t="s">
        <v>12</v>
      </c>
      <c r="C14" s="179" t="s">
        <v>104</v>
      </c>
      <c r="D14" s="189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0">
        <f t="shared" si="0"/>
        <v>0</v>
      </c>
    </row>
    <row r="15" spans="2:19" ht="20.25">
      <c r="B15" s="26">
        <v>1</v>
      </c>
      <c r="C15" s="180" t="s">
        <v>38</v>
      </c>
      <c r="D15" s="191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2"/>
    </row>
    <row r="16" spans="2:19" ht="20.25">
      <c r="B16" s="32">
        <v>2</v>
      </c>
      <c r="C16" s="181" t="s">
        <v>80</v>
      </c>
      <c r="D16" s="193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2"/>
    </row>
    <row r="17" spans="2:19" ht="20.25">
      <c r="B17" s="32">
        <v>3</v>
      </c>
      <c r="C17" s="182" t="s">
        <v>14</v>
      </c>
      <c r="D17" s="193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2"/>
    </row>
    <row r="18" spans="2:19" ht="20.25">
      <c r="B18" s="32">
        <v>4</v>
      </c>
      <c r="C18" s="181" t="s">
        <v>81</v>
      </c>
      <c r="D18" s="193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2"/>
    </row>
    <row r="19" spans="2:19" ht="20.25">
      <c r="B19" s="32">
        <v>5</v>
      </c>
      <c r="C19" s="181" t="s">
        <v>16</v>
      </c>
      <c r="D19" s="193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2"/>
    </row>
    <row r="20" spans="2:19" ht="20.25">
      <c r="B20" s="32">
        <v>6</v>
      </c>
      <c r="C20" s="182" t="s">
        <v>40</v>
      </c>
      <c r="D20" s="193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2"/>
    </row>
    <row r="21" spans="2:19" ht="20.25">
      <c r="B21" s="32">
        <v>7</v>
      </c>
      <c r="C21" s="181" t="s">
        <v>41</v>
      </c>
      <c r="D21" s="193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2"/>
    </row>
    <row r="22" spans="2:19" ht="20.25">
      <c r="B22" s="32">
        <v>8</v>
      </c>
      <c r="C22" s="182" t="s">
        <v>101</v>
      </c>
      <c r="D22" s="193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2"/>
    </row>
    <row r="23" spans="2:19" ht="20.25">
      <c r="B23" s="32">
        <v>9</v>
      </c>
      <c r="C23" s="182" t="s">
        <v>18</v>
      </c>
      <c r="D23" s="193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2"/>
    </row>
    <row r="24" spans="2:19" ht="37.5">
      <c r="B24" s="32">
        <v>10</v>
      </c>
      <c r="C24" s="181" t="s">
        <v>83</v>
      </c>
      <c r="D24" s="193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2"/>
    </row>
    <row r="25" spans="2:19" ht="20.25">
      <c r="B25" s="32">
        <v>11</v>
      </c>
      <c r="C25" s="181" t="s">
        <v>20</v>
      </c>
      <c r="D25" s="193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2"/>
    </row>
    <row r="26" spans="2:19" ht="38.25" thickBot="1">
      <c r="B26" s="206" t="s">
        <v>21</v>
      </c>
      <c r="C26" s="183" t="s">
        <v>103</v>
      </c>
      <c r="D26" s="194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5">
        <f t="shared" si="2"/>
        <v>0</v>
      </c>
    </row>
    <row r="27" spans="2:19" ht="20.25">
      <c r="B27" s="207">
        <v>1</v>
      </c>
      <c r="C27" s="184" t="s">
        <v>85</v>
      </c>
      <c r="D27" s="196">
        <v>614100</v>
      </c>
      <c r="E27" s="232">
        <f>E28+E29</f>
        <v>0</v>
      </c>
      <c r="F27" s="232">
        <f aca="true" t="shared" si="3" ref="F27:S27">F28+F29</f>
        <v>0</v>
      </c>
      <c r="G27" s="232">
        <f t="shared" si="3"/>
        <v>0</v>
      </c>
      <c r="H27" s="232">
        <f t="shared" si="3"/>
        <v>0</v>
      </c>
      <c r="I27" s="232">
        <f t="shared" si="3"/>
        <v>0</v>
      </c>
      <c r="J27" s="232">
        <f t="shared" si="3"/>
        <v>0</v>
      </c>
      <c r="K27" s="232">
        <f t="shared" si="3"/>
        <v>0</v>
      </c>
      <c r="L27" s="232">
        <f t="shared" si="3"/>
        <v>0</v>
      </c>
      <c r="M27" s="232">
        <f t="shared" si="3"/>
        <v>0</v>
      </c>
      <c r="N27" s="232">
        <f t="shared" si="3"/>
        <v>0</v>
      </c>
      <c r="O27" s="232">
        <f t="shared" si="3"/>
        <v>0</v>
      </c>
      <c r="P27" s="232">
        <f t="shared" si="3"/>
        <v>0</v>
      </c>
      <c r="Q27" s="232">
        <f t="shared" si="3"/>
        <v>0</v>
      </c>
      <c r="R27" s="232">
        <f t="shared" si="3"/>
        <v>0</v>
      </c>
      <c r="S27" s="233">
        <f t="shared" si="3"/>
        <v>0</v>
      </c>
    </row>
    <row r="28" spans="2:19" ht="20.25" hidden="1">
      <c r="B28" s="37"/>
      <c r="C28" s="185"/>
      <c r="D28" s="197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98"/>
    </row>
    <row r="29" spans="2:19" ht="20.25" hidden="1">
      <c r="B29" s="37"/>
      <c r="C29" s="185"/>
      <c r="D29" s="197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98"/>
    </row>
    <row r="30" spans="2:19" ht="20.25">
      <c r="B30" s="37">
        <v>2</v>
      </c>
      <c r="C30" s="185" t="s">
        <v>86</v>
      </c>
      <c r="D30" s="197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2">
        <f t="shared" si="4"/>
        <v>0</v>
      </c>
    </row>
    <row r="31" spans="2:19" ht="20.25" hidden="1">
      <c r="B31" s="37"/>
      <c r="C31" s="185"/>
      <c r="D31" s="197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98"/>
    </row>
    <row r="32" spans="2:19" ht="20.25">
      <c r="B32" s="37">
        <v>3</v>
      </c>
      <c r="C32" s="181" t="s">
        <v>87</v>
      </c>
      <c r="D32" s="197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2">
        <f t="shared" si="5"/>
        <v>0</v>
      </c>
    </row>
    <row r="33" spans="2:19" ht="20.25" hidden="1">
      <c r="B33" s="37"/>
      <c r="C33" s="185"/>
      <c r="D33" s="197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98"/>
    </row>
    <row r="34" spans="2:19" ht="20.25" hidden="1">
      <c r="B34" s="37"/>
      <c r="C34" s="185"/>
      <c r="D34" s="197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98"/>
    </row>
    <row r="35" spans="2:19" ht="20.25" hidden="1">
      <c r="B35" s="37"/>
      <c r="C35" s="185"/>
      <c r="D35" s="197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98"/>
    </row>
    <row r="36" spans="2:19" ht="20.25" hidden="1">
      <c r="B36" s="37"/>
      <c r="C36" s="185"/>
      <c r="D36" s="197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98"/>
    </row>
    <row r="37" spans="2:19" ht="20.25" hidden="1">
      <c r="B37" s="32"/>
      <c r="C37" s="185"/>
      <c r="D37" s="193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2"/>
    </row>
    <row r="38" spans="2:19" ht="20.25" hidden="1">
      <c r="B38" s="37"/>
      <c r="C38" s="185"/>
      <c r="D38" s="197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98"/>
    </row>
    <row r="39" spans="2:19" ht="20.25" hidden="1">
      <c r="B39" s="37"/>
      <c r="C39" s="185"/>
      <c r="D39" s="197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98"/>
    </row>
    <row r="40" spans="2:19" ht="20.25" hidden="1">
      <c r="B40" s="32"/>
      <c r="C40" s="185"/>
      <c r="D40" s="193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2"/>
    </row>
    <row r="41" spans="2:19" ht="20.25">
      <c r="B41" s="37">
        <v>4</v>
      </c>
      <c r="C41" s="185" t="s">
        <v>88</v>
      </c>
      <c r="D41" s="197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2">
        <f t="shared" si="6"/>
        <v>0</v>
      </c>
    </row>
    <row r="42" spans="2:19" ht="20.25">
      <c r="B42" s="37"/>
      <c r="C42" s="185"/>
      <c r="D42" s="197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98"/>
    </row>
    <row r="43" spans="2:19" ht="20.25">
      <c r="B43" s="37"/>
      <c r="C43" s="185"/>
      <c r="D43" s="197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98"/>
    </row>
    <row r="44" spans="2:19" ht="20.25">
      <c r="B44" s="37">
        <v>5</v>
      </c>
      <c r="C44" s="185" t="s">
        <v>89</v>
      </c>
      <c r="D44" s="197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2">
        <f t="shared" si="7"/>
        <v>0</v>
      </c>
    </row>
    <row r="45" spans="2:19" ht="20.25">
      <c r="B45" s="37"/>
      <c r="C45" s="185"/>
      <c r="D45" s="197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98"/>
    </row>
    <row r="46" spans="2:19" ht="20.25">
      <c r="B46" s="37">
        <v>6</v>
      </c>
      <c r="C46" s="185" t="s">
        <v>90</v>
      </c>
      <c r="D46" s="197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2">
        <f t="shared" si="8"/>
        <v>0</v>
      </c>
    </row>
    <row r="47" spans="2:19" ht="20.25">
      <c r="B47" s="32"/>
      <c r="C47" s="180"/>
      <c r="D47" s="204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2"/>
    </row>
    <row r="48" spans="2:19" ht="21" thickBot="1">
      <c r="B48" s="206" t="s">
        <v>23</v>
      </c>
      <c r="C48" s="183" t="s">
        <v>102</v>
      </c>
      <c r="D48" s="194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5">
        <f t="shared" si="9"/>
        <v>0</v>
      </c>
    </row>
    <row r="49" spans="2:19" ht="20.25">
      <c r="B49" s="207">
        <v>1</v>
      </c>
      <c r="C49" s="184" t="s">
        <v>91</v>
      </c>
      <c r="D49" s="196">
        <v>615100</v>
      </c>
      <c r="E49" s="232">
        <f>SUM(E50:E51)</f>
        <v>0</v>
      </c>
      <c r="F49" s="232">
        <f aca="true" t="shared" si="10" ref="F49:S49">SUM(F50:F51)</f>
        <v>0</v>
      </c>
      <c r="G49" s="232">
        <f t="shared" si="10"/>
        <v>0</v>
      </c>
      <c r="H49" s="232">
        <f t="shared" si="10"/>
        <v>0</v>
      </c>
      <c r="I49" s="232">
        <f t="shared" si="10"/>
        <v>0</v>
      </c>
      <c r="J49" s="232">
        <f t="shared" si="10"/>
        <v>0</v>
      </c>
      <c r="K49" s="232">
        <f t="shared" si="10"/>
        <v>0</v>
      </c>
      <c r="L49" s="232">
        <f t="shared" si="10"/>
        <v>0</v>
      </c>
      <c r="M49" s="232">
        <f t="shared" si="10"/>
        <v>0</v>
      </c>
      <c r="N49" s="232">
        <f t="shared" si="10"/>
        <v>0</v>
      </c>
      <c r="O49" s="232">
        <f t="shared" si="10"/>
        <v>0</v>
      </c>
      <c r="P49" s="232">
        <f t="shared" si="10"/>
        <v>0</v>
      </c>
      <c r="Q49" s="232">
        <f t="shared" si="10"/>
        <v>0</v>
      </c>
      <c r="R49" s="232">
        <f t="shared" si="10"/>
        <v>0</v>
      </c>
      <c r="S49" s="233">
        <f t="shared" si="10"/>
        <v>0</v>
      </c>
    </row>
    <row r="50" spans="2:19" ht="20.25">
      <c r="B50" s="37"/>
      <c r="C50" s="185"/>
      <c r="D50" s="197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98"/>
    </row>
    <row r="51" spans="2:19" ht="20.25">
      <c r="B51" s="37"/>
      <c r="C51" s="185"/>
      <c r="D51" s="197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98"/>
    </row>
    <row r="52" spans="2:19" ht="20.25">
      <c r="B52" s="37">
        <v>2</v>
      </c>
      <c r="C52" s="186" t="s">
        <v>92</v>
      </c>
      <c r="D52" s="197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198">
        <f t="shared" si="11"/>
        <v>0</v>
      </c>
    </row>
    <row r="53" spans="2:19" ht="20.25">
      <c r="B53" s="37"/>
      <c r="C53" s="186"/>
      <c r="D53" s="197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98"/>
    </row>
    <row r="54" spans="2:19" ht="21" thickBot="1">
      <c r="B54" s="206" t="s">
        <v>24</v>
      </c>
      <c r="C54" s="183" t="s">
        <v>48</v>
      </c>
      <c r="D54" s="194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5">
        <f t="shared" si="12"/>
        <v>0</v>
      </c>
    </row>
    <row r="55" spans="2:19" ht="20.25">
      <c r="B55" s="208">
        <v>1</v>
      </c>
      <c r="C55" s="187" t="s">
        <v>93</v>
      </c>
      <c r="D55" s="199">
        <v>616200</v>
      </c>
      <c r="E55" s="178"/>
      <c r="F55" s="178"/>
      <c r="G55" s="171">
        <f t="shared" si="1"/>
        <v>0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200"/>
    </row>
    <row r="56" spans="2:19" ht="38.25" thickBot="1">
      <c r="B56" s="206" t="s">
        <v>28</v>
      </c>
      <c r="C56" s="183" t="s">
        <v>140</v>
      </c>
      <c r="D56" s="201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5">
        <f t="shared" si="13"/>
        <v>0</v>
      </c>
    </row>
    <row r="57" spans="2:19" ht="20.25">
      <c r="B57" s="209">
        <v>1</v>
      </c>
      <c r="C57" s="188" t="s">
        <v>94</v>
      </c>
      <c r="D57" s="202">
        <v>821100</v>
      </c>
      <c r="E57" s="171"/>
      <c r="F57" s="171"/>
      <c r="G57" s="171">
        <f t="shared" si="1"/>
        <v>0</v>
      </c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203"/>
    </row>
    <row r="58" spans="2:19" ht="20.25">
      <c r="B58" s="32">
        <v>2</v>
      </c>
      <c r="C58" s="180" t="s">
        <v>43</v>
      </c>
      <c r="D58" s="204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2"/>
    </row>
    <row r="59" spans="2:19" ht="20.25">
      <c r="B59" s="32">
        <v>3</v>
      </c>
      <c r="C59" s="180" t="s">
        <v>44</v>
      </c>
      <c r="D59" s="204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2"/>
    </row>
    <row r="60" spans="2:19" ht="20.25">
      <c r="B60" s="32">
        <v>4</v>
      </c>
      <c r="C60" s="186" t="s">
        <v>45</v>
      </c>
      <c r="D60" s="204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2"/>
    </row>
    <row r="61" spans="2:19" ht="20.25">
      <c r="B61" s="32">
        <v>5</v>
      </c>
      <c r="C61" s="186" t="s">
        <v>46</v>
      </c>
      <c r="D61" s="204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2"/>
    </row>
    <row r="62" spans="2:20" ht="20.25">
      <c r="B62" s="32">
        <v>6</v>
      </c>
      <c r="C62" s="186" t="s">
        <v>47</v>
      </c>
      <c r="D62" s="204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2"/>
      <c r="T62" s="11"/>
    </row>
    <row r="63" spans="2:20" ht="21" thickBot="1">
      <c r="B63" s="206"/>
      <c r="C63" s="183" t="s">
        <v>49</v>
      </c>
      <c r="D63" s="201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5">
        <f t="shared" si="14"/>
        <v>0</v>
      </c>
      <c r="T63" s="11"/>
    </row>
    <row r="64" spans="2:20" ht="18.75">
      <c r="B64" s="131"/>
      <c r="C64" s="132"/>
      <c r="D64" s="133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11"/>
    </row>
    <row r="65" spans="2:20" ht="18.75">
      <c r="B65" s="131"/>
      <c r="C65" s="132"/>
      <c r="D65" s="133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11"/>
    </row>
    <row r="66" spans="2:20" ht="15.75" customHeight="1">
      <c r="B66" s="10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2024-01-09T09:21:56Z</cp:lastPrinted>
  <dcterms:created xsi:type="dcterms:W3CDTF">2012-12-10T09:23:30Z</dcterms:created>
  <dcterms:modified xsi:type="dcterms:W3CDTF">2024-03-22T13:04:35Z</dcterms:modified>
  <cp:category/>
  <cp:version/>
  <cp:contentType/>
  <cp:contentStatus/>
</cp:coreProperties>
</file>