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1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r:id="rId22"/>
    <sheet name="Tab 4-PPN12" sheetId="23" r:id="rId23"/>
    <sheet name="Tab 4-PPN13" sheetId="24" r:id="rId24"/>
    <sheet name="Tab 4-PPN14" sheetId="25" r:id="rId25"/>
    <sheet name="Tab 4-PPN15" sheetId="26" r:id="rId26"/>
    <sheet name="Tab 4-PPN16" sheetId="27" r:id="rId27"/>
    <sheet name="Tab 4-PPN17" sheetId="28" r:id="rId28"/>
    <sheet name="Tab 4-PPN18" sheetId="29" r:id="rId29"/>
    <sheet name="Tab 4-PPN19" sheetId="30" r:id="rId30"/>
    <sheet name="Tab 4-PPN20" sheetId="31" r:id="rId31"/>
    <sheet name="Tabela 5" sheetId="32" r:id="rId3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3">'Tab 2'!$B$1:$S$68</definedName>
    <definedName name="_xlnm.Print_Area" localSheetId="4">'Tab 3'!$B$1:$S$68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</definedNames>
  <calcPr fullCalcOnLoad="1"/>
</workbook>
</file>

<file path=xl/sharedStrings.xml><?xml version="1.0" encoding="utf-8"?>
<sst xmlns="http://schemas.openxmlformats.org/spreadsheetml/2006/main" count="2121" uniqueCount="352">
  <si>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</si>
  <si>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</si>
  <si>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</si>
  <si>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</si>
  <si>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</si>
  <si>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</si>
  <si>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</si>
  <si>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</si>
  <si>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</si>
  <si>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</si>
  <si>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</si>
  <si>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</si>
  <si>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</si>
  <si>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</si>
  <si>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</si>
  <si>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</si>
  <si>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</si>
  <si>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</si>
  <si>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</si>
  <si>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</si>
  <si>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</si>
  <si>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</si>
  <si>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</si>
  <si>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</si>
  <si>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</si>
  <si>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</si>
  <si>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</si>
  <si>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</si>
  <si>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</si>
  <si>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</si>
  <si>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</si>
  <si>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</si>
  <si>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</si>
  <si>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</si>
  <si>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</si>
  <si>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</si>
  <si>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</si>
  <si>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</si>
  <si>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</si>
  <si>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</si>
  <si>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</si>
  <si>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</si>
  <si>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</si>
  <si>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</si>
  <si>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</si>
  <si>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</si>
  <si>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</si>
  <si>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</si>
  <si>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</si>
  <si>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</si>
  <si>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</si>
  <si>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</si>
  <si>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</si>
  <si>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</si>
  <si>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</si>
  <si>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</si>
  <si>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</si>
  <si>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</si>
  <si>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</si>
  <si>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</si>
  <si>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</si>
  <si>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</si>
  <si>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</si>
  <si>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</si>
  <si>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</si>
  <si>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</si>
  <si>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</si>
  <si>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</si>
  <si>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</si>
  <si>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</si>
  <si>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</si>
  <si>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</si>
  <si>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</si>
  <si>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</si>
  <si>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</si>
  <si>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</si>
  <si>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</si>
  <si>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</si>
  <si>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</si>
  <si>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</si>
  <si>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</si>
  <si>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</si>
  <si>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</si>
  <si>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</si>
  <si>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</si>
  <si>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</si>
  <si>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</si>
  <si>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</si>
  <si>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</si>
  <si>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</si>
  <si>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</si>
  <si>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</si>
  <si>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</si>
  <si>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</si>
  <si>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</si>
  <si>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</si>
  <si>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</si>
  <si>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</si>
  <si>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</si>
  <si>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</si>
  <si>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</si>
  <si>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</si>
  <si>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</si>
  <si>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</si>
  <si>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</si>
  <si>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</si>
  <si>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</si>
  <si>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</si>
  <si>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</si>
  <si>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prikazuju i decimalni brojevi.</t>
  </si>
  <si>
    <t>IZDACI ZA NABAVKU STALNIH SREDSTAVA(1+..+6)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</si>
  <si>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</si>
  <si>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</si>
  <si>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</si>
  <si>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</si>
  <si>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</si>
  <si>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</si>
  <si>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</si>
  <si>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</si>
  <si>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</si>
  <si>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</si>
  <si>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</si>
  <si>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</si>
  <si>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</si>
  <si>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</si>
  <si>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</si>
  <si>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 7+..+x</t>
  </si>
  <si>
    <t xml:space="preserve"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 u okviru ukupnog Budžeta za 2016.godinu. </t>
  </si>
  <si>
    <t>Ukoliko su u Budžetu za 2016.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</si>
  <si>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2016.godinu na analitičkim kategorijama tako da zbir iznosa na analitičkim kategorijama daje sumu iskazanu na sintetičkim kategorijama</t>
  </si>
  <si>
    <t>Kolona 5 u tabelama 1a, 3 i 4 se popunjava tek nakon donesene odluke o prestrukturisanju rashoda u 2016. godini. Navedena kolona se u tabelama 1 i 2 automatski popunjava.</t>
  </si>
  <si>
    <t xml:space="preserve">Nakon eventualne odluke o prestrukturisanju rashoda u 2016.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</si>
  <si>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2016.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</si>
  <si>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2016.) i snimite na CD, na kojem ćete napisati isti naziv.</t>
  </si>
  <si>
    <t>Budžet 2016</t>
  </si>
  <si>
    <t>Prestrukturisani budžet 2016</t>
  </si>
  <si>
    <t>Ukupno raspoređeno na opšte namjene i programe posebne namjene  za period januar-decembar 2016. godinu</t>
  </si>
  <si>
    <t>6=7+8+...+18</t>
  </si>
  <si>
    <t>Ukupno raspoređeno na opšte namjene i programe posebne namjene  za period januar-decembar 2016. godine</t>
  </si>
  <si>
    <t>Ukupno raspoređeno za opšte namjene za period januar-decembar 2016. godine</t>
  </si>
  <si>
    <t>Ukupno raspoređeno na program posebne namjene  za period januar-decembar 2016. godine</t>
  </si>
  <si>
    <t>Tabela 5: PREGLED RASPOREDA OPERATIVNOG PLANA PROGRAMA POSEBNE NAMJENE PO MJESECIMA</t>
  </si>
  <si>
    <t>Sredstva raspoređena na program posebne namjene za 2016. godinu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</si>
  <si>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</si>
  <si>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</si>
  <si>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</si>
  <si>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</si>
  <si>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</si>
  <si>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</si>
  <si>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</si>
  <si>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</si>
  <si>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</si>
  <si>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</si>
  <si>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</si>
  <si>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</si>
  <si>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</si>
  <si>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</si>
  <si>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</si>
  <si>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URED  KOORDINATORA  ZA  REFORMU  JAVNE  UPRAVE</t>
  </si>
  <si>
    <t>0206</t>
  </si>
  <si>
    <t>Neto place</t>
  </si>
  <si>
    <t>Naknade plate za bolovanje preko 30  ili 42 dana</t>
  </si>
  <si>
    <t>Naknada place za vrijeme bolovanja</t>
  </si>
  <si>
    <t>Naknada place za vrijeme godisnjeg odmora</t>
  </si>
  <si>
    <t>Naknada place za vrijeme placenog odsustva</t>
  </si>
  <si>
    <t>Naknada place za drzavne i vjerske praznike</t>
  </si>
  <si>
    <t>Porez na plate</t>
  </si>
  <si>
    <t>Doprinos za PIO</t>
  </si>
  <si>
    <t>Doprinos za zdravstveno</t>
  </si>
  <si>
    <t>Doprinos za nezaposlene</t>
  </si>
  <si>
    <t>Doprinos za djeciju zastitu</t>
  </si>
  <si>
    <t>Doprinosi - ostalo</t>
  </si>
  <si>
    <t>Posebna naknada za zastitu od prirodnih i drugih nesreca</t>
  </si>
  <si>
    <t>Neto stimulacije</t>
  </si>
  <si>
    <t>Naknade za prevoz sa posla i na posao</t>
  </si>
  <si>
    <t>Naknade za koristenje osobnog vozila (sa izuzetkom poslovnih putovanja)</t>
  </si>
  <si>
    <t>Naknade troskova smjestaja duznosnika</t>
  </si>
  <si>
    <t>Naknade za odvojeni zivot</t>
  </si>
  <si>
    <t>Naknade za topli obrok tokom rada</t>
  </si>
  <si>
    <t>Regres za godisnji odmor</t>
  </si>
  <si>
    <t>Otpremnine zbog odlaska u mirovinu</t>
  </si>
  <si>
    <t>Jubilarne nagrade za stabilnost u radu,darovi djeci i sl.</t>
  </si>
  <si>
    <t>Pomoc u slucaju smrti</t>
  </si>
  <si>
    <t>Pomoc u slucaju teze invalidnosti</t>
  </si>
  <si>
    <t>Ostale posebne naknade</t>
  </si>
  <si>
    <t>Porez na naknade</t>
  </si>
  <si>
    <t>Doprinos za PIO - naknade</t>
  </si>
  <si>
    <t>Doprinos za zdravstveno - naknade</t>
  </si>
  <si>
    <t>Doprinos za nezaposlene - naknade</t>
  </si>
  <si>
    <t>Doprinos za djeciju zastitu - naknade</t>
  </si>
  <si>
    <t>Doprinosi ostalo - naknade</t>
  </si>
  <si>
    <t>Troskovi prevoza u zemlji javnim sredstvima</t>
  </si>
  <si>
    <t>Putovanje, licna vozila u zemlji</t>
  </si>
  <si>
    <t>613113</t>
  </si>
  <si>
    <t>Troskovi smjestaja za sl. putovanja u zemlji</t>
  </si>
  <si>
    <t>613114</t>
  </si>
  <si>
    <t>Troskovi dnevnica u zemlji</t>
  </si>
  <si>
    <t>613115</t>
  </si>
  <si>
    <t>Putarina u zemlji</t>
  </si>
  <si>
    <t>613116</t>
  </si>
  <si>
    <t>Ostali putni troskovi u zemlji</t>
  </si>
  <si>
    <t>613117</t>
  </si>
  <si>
    <t>Troskovi prevoza u inostranstvu javnim sredstvima</t>
  </si>
  <si>
    <t>613121</t>
  </si>
  <si>
    <t>Putovanje, licna vozila u inostranstvu</t>
  </si>
  <si>
    <t>613123</t>
  </si>
  <si>
    <t>Troskovi smjestaja za sl. putovanja u inostranstvu</t>
  </si>
  <si>
    <t>613124</t>
  </si>
  <si>
    <t>Troskovi dnevnica u inostranstvu</t>
  </si>
  <si>
    <t>613125</t>
  </si>
  <si>
    <t>Putarina u inostranstvu</t>
  </si>
  <si>
    <t>613126</t>
  </si>
  <si>
    <t>Ostali putni troskovi u inostranstvu</t>
  </si>
  <si>
    <t>613127</t>
  </si>
  <si>
    <t>Izdaci za fiksne telefone, telefax i telex</t>
  </si>
  <si>
    <t>613211</t>
  </si>
  <si>
    <t>Izdaci za mobilne telefone</t>
  </si>
  <si>
    <t>613212</t>
  </si>
  <si>
    <t>Izdaci za internet</t>
  </si>
  <si>
    <t>613213</t>
  </si>
  <si>
    <t>Izdaci za postanske usluge</t>
  </si>
  <si>
    <t>613221</t>
  </si>
  <si>
    <t>Izdaci za  električnu  energiju</t>
  </si>
  <si>
    <t>613311</t>
  </si>
  <si>
    <t>Loz ulje</t>
  </si>
  <si>
    <t>613313</t>
  </si>
  <si>
    <t>Izdaci za vodu i kanalizaciju</t>
  </si>
  <si>
    <t>613321</t>
  </si>
  <si>
    <t>Izdaci usluge odvoza smeca</t>
  </si>
  <si>
    <t>613323</t>
  </si>
  <si>
    <t>Izdaci usluge održavanja čistoće</t>
  </si>
  <si>
    <t>613324</t>
  </si>
  <si>
    <t>Ostale komunalne usluge</t>
  </si>
  <si>
    <t>613329</t>
  </si>
  <si>
    <t>Izdaci za obrasce i papir</t>
  </si>
  <si>
    <t>613411</t>
  </si>
  <si>
    <t>Izdaci za kompjuterski materijal</t>
  </si>
  <si>
    <t>613412</t>
  </si>
  <si>
    <t>Izdaci za obrazovanje kadrova</t>
  </si>
  <si>
    <t>613413</t>
  </si>
  <si>
    <t>Materijal za dekoraciju sluzbenih prostorija</t>
  </si>
  <si>
    <t>613415</t>
  </si>
  <si>
    <t>Strucne knjige i literatura</t>
  </si>
  <si>
    <t>613416</t>
  </si>
  <si>
    <t>Kancelariski materijal</t>
  </si>
  <si>
    <t>613417</t>
  </si>
  <si>
    <t>Auto gume</t>
  </si>
  <si>
    <t>613418</t>
  </si>
  <si>
    <t>Izdaci za ostali administrativni materijal</t>
  </si>
  <si>
    <t>613419</t>
  </si>
  <si>
    <t>Materijal za ciscenje</t>
  </si>
  <si>
    <t>613484</t>
  </si>
  <si>
    <t>Izdaci za pasoske knjizice</t>
  </si>
  <si>
    <t>613487</t>
  </si>
  <si>
    <t>Troskovi sitnog inventara</t>
  </si>
  <si>
    <t>613492</t>
  </si>
  <si>
    <t>Dizel</t>
  </si>
  <si>
    <t>613512</t>
  </si>
  <si>
    <t>Motorno ulje</t>
  </si>
  <si>
    <t>613513</t>
  </si>
  <si>
    <t>Usluge premjestanja i selidbe</t>
  </si>
  <si>
    <t>613521</t>
  </si>
  <si>
    <t>Registracija motornih vozila</t>
  </si>
  <si>
    <t>613523</t>
  </si>
  <si>
    <t>Prevozne usluge</t>
  </si>
  <si>
    <t>613524</t>
  </si>
  <si>
    <t>Unajmljivanje prostora ili zgrada</t>
  </si>
  <si>
    <t>613611</t>
  </si>
  <si>
    <t>Unajmljivanje stanova</t>
  </si>
  <si>
    <t>613612</t>
  </si>
  <si>
    <t>Unajmljivanje opreme</t>
  </si>
  <si>
    <t>613621</t>
  </si>
  <si>
    <t>Unajmljivanje vozila</t>
  </si>
  <si>
    <t>613622</t>
  </si>
  <si>
    <t>Materijal za opravku i odrzavanje zgrada</t>
  </si>
  <si>
    <t>613711</t>
  </si>
  <si>
    <t>Materijal za opravku i odrzavanje opreme</t>
  </si>
  <si>
    <t>613712</t>
  </si>
  <si>
    <t>Materijal za opravku i odrzavanje vozila</t>
  </si>
  <si>
    <t>613713</t>
  </si>
  <si>
    <t>Ostali materijal za tekuce odrzavanje</t>
  </si>
  <si>
    <t>613718</t>
  </si>
  <si>
    <t>Usluge opravki i odrzavanje zgrada</t>
  </si>
  <si>
    <t>613721</t>
  </si>
  <si>
    <t>Usluge opravki i odrzavanje opreme</t>
  </si>
  <si>
    <t>613722</t>
  </si>
  <si>
    <t>Usluge opravki i odrzavanje vozila</t>
  </si>
  <si>
    <t>613723</t>
  </si>
  <si>
    <t>Usluge pranja vozila</t>
  </si>
  <si>
    <t>613726</t>
  </si>
  <si>
    <t>Usluge odrzavanja softvera</t>
  </si>
  <si>
    <t>613727</t>
  </si>
  <si>
    <t>Ostale usluge tekuceg odrzavanja</t>
  </si>
  <si>
    <t>613728</t>
  </si>
  <si>
    <t>Osiguranje vozila</t>
  </si>
  <si>
    <t>613813</t>
  </si>
  <si>
    <t>Osiguranje zaposlenih - kolektivno zivotno osiguranje</t>
  </si>
  <si>
    <t>613814</t>
  </si>
  <si>
    <t>Osiguranje zaposlenih pri odlasku na sluzbeni put</t>
  </si>
  <si>
    <t>613815</t>
  </si>
  <si>
    <t>Izdaci bankarskih usluga</t>
  </si>
  <si>
    <t>613821</t>
  </si>
  <si>
    <t>Izdaci platnog prometa</t>
  </si>
  <si>
    <t>613822</t>
  </si>
  <si>
    <t>Izdaci za negativne kursne razlike</t>
  </si>
  <si>
    <t>613831</t>
  </si>
  <si>
    <t>11.</t>
  </si>
  <si>
    <t>Usluge javnog informisanja i odnosa sa javnoscu</t>
  </si>
  <si>
    <t>613913</t>
  </si>
  <si>
    <t>Usluge reprezentacije</t>
  </si>
  <si>
    <t>613914</t>
  </si>
  <si>
    <t>Usluge objavljivanja tendera i oglasa</t>
  </si>
  <si>
    <t>613915</t>
  </si>
  <si>
    <t>Ostali izdaci za informisanje</t>
  </si>
  <si>
    <t>613919</t>
  </si>
  <si>
    <t>Usluge odrzavanje konvencija i obrazovanja</t>
  </si>
  <si>
    <t>613921</t>
  </si>
  <si>
    <t>Usluge strucnog obrazovanja</t>
  </si>
  <si>
    <t>613922</t>
  </si>
  <si>
    <t>Izdaci za specijalizaciju i skolovanje</t>
  </si>
  <si>
    <t>613923</t>
  </si>
  <si>
    <t>Izdaci za strucne ispite</t>
  </si>
  <si>
    <t>613924</t>
  </si>
  <si>
    <t>Izdaci za hardverske i softverske usluge</t>
  </si>
  <si>
    <t>613934</t>
  </si>
  <si>
    <t>Usluge prevodjenja</t>
  </si>
  <si>
    <t>613936</t>
  </si>
  <si>
    <t>Ostale strucne usluge</t>
  </si>
  <si>
    <t>613939</t>
  </si>
  <si>
    <t>Zatezne kamate</t>
  </si>
  <si>
    <t>613961</t>
  </si>
  <si>
    <t>Troskovi spora</t>
  </si>
  <si>
    <t>613962</t>
  </si>
  <si>
    <t>Izdaci za usluge po osnovu ugovora o djelu</t>
  </si>
  <si>
    <t>613971</t>
  </si>
  <si>
    <t>Izdaci za poreze na dohodak po osnovu ugovora o djelu</t>
  </si>
  <si>
    <t>613981</t>
  </si>
  <si>
    <t>Posebna naknada na dohodak za zaštitu od prirodnih i drugih nesreca po osnovu ugovora o djelu</t>
  </si>
  <si>
    <t>613984</t>
  </si>
  <si>
    <t>Doprinosi po osnovu ugovora o djelu</t>
  </si>
  <si>
    <t>613985</t>
  </si>
  <si>
    <t>Kompjuterska oprema</t>
  </si>
  <si>
    <t>Usluge štampanja</t>
  </si>
  <si>
    <t>Oprema za prenos podataka i glasa</t>
  </si>
  <si>
    <t>Elektronska oprema</t>
  </si>
  <si>
    <t>Ostala oprema</t>
  </si>
  <si>
    <t>Program posebne namjene br. 1-Podrška domaćih vlasti PPN za RJU (0206170)</t>
  </si>
  <si>
    <t>URED KOORDINATORA ZA REFORMU JAVNE UPRAVE</t>
  </si>
  <si>
    <t>0206170</t>
  </si>
  <si>
    <t>Podrška domaćih vlasti PPN za RJU</t>
  </si>
  <si>
    <t>Program posebne namjene br. 1-Podrška domaćih vlasti PPN za RJU ( 0206170)</t>
  </si>
  <si>
    <t xml:space="preserve">Izmjenjena Tabela 1a: PREGLED UKUPNO ODOBRENOG OPERATIVNOG PLANA PO EKONOMSKIM KATEGORIJAMA 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</si>
</sst>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6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5" fillId="0" borderId="0" xfId="0" applyFont="1" applyAlignment="1">
      <alignment/>
    </xf>
    <xf numFmtId="0" fontId="55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55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55" fillId="40" borderId="43" xfId="0" applyFont="1" applyFill="1" applyBorder="1" applyAlignment="1">
      <alignment wrapText="1"/>
    </xf>
    <xf numFmtId="0" fontId="55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3" fillId="39" borderId="45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47" xfId="63" applyFont="1" applyFill="1" applyBorder="1" applyAlignment="1" applyProtection="1">
      <alignment horizontal="left" wrapText="1"/>
      <protection locked="0"/>
    </xf>
    <xf numFmtId="3" fontId="12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7" xfId="73" applyFont="1" applyFill="1" applyBorder="1" applyAlignment="1" applyProtection="1">
      <alignment/>
      <protection locked="0"/>
    </xf>
    <xf numFmtId="0" fontId="11" fillId="39" borderId="47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8" xfId="63" applyFont="1" applyFill="1" applyBorder="1" applyAlignment="1" applyProtection="1">
      <alignment/>
      <protection locked="0"/>
    </xf>
    <xf numFmtId="0" fontId="11" fillId="0" borderId="49" xfId="63" applyFont="1" applyBorder="1" applyAlignment="1" applyProtection="1">
      <alignment/>
      <protection locked="0"/>
    </xf>
    <xf numFmtId="0" fontId="11" fillId="39" borderId="49" xfId="63" applyFont="1" applyFill="1" applyBorder="1" applyAlignment="1" applyProtection="1">
      <alignment wrapText="1"/>
      <protection locked="0"/>
    </xf>
    <xf numFmtId="0" fontId="11" fillId="39" borderId="49" xfId="63" applyFont="1" applyFill="1" applyBorder="1" applyAlignment="1" applyProtection="1">
      <alignment/>
      <protection locked="0"/>
    </xf>
    <xf numFmtId="0" fontId="9" fillId="40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1" xfId="7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3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7" xfId="73" applyNumberFormat="1" applyFont="1" applyFill="1" applyBorder="1" applyAlignment="1" applyProtection="1">
      <alignment horizontal="center"/>
      <protection locked="0"/>
    </xf>
    <xf numFmtId="3" fontId="12" fillId="0" borderId="54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5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3" xfId="63" applyNumberFormat="1" applyFont="1" applyBorder="1" applyAlignment="1" applyProtection="1">
      <alignment horizontal="center"/>
      <protection locked="0"/>
    </xf>
    <xf numFmtId="0" fontId="9" fillId="33" borderId="53" xfId="73" applyNumberFormat="1" applyFont="1" applyFill="1" applyBorder="1" applyAlignment="1" applyProtection="1">
      <alignment horizontal="center"/>
      <protection locked="0"/>
    </xf>
    <xf numFmtId="0" fontId="11" fillId="0" borderId="47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2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7" xfId="74" applyFont="1" applyFill="1" applyBorder="1" applyAlignment="1" applyProtection="1">
      <alignment/>
      <protection locked="0"/>
    </xf>
    <xf numFmtId="0" fontId="11" fillId="39" borderId="46" xfId="74" applyNumberFormat="1" applyFont="1" applyFill="1" applyBorder="1" applyAlignment="1" applyProtection="1">
      <alignment horizontal="center"/>
      <protection locked="0"/>
    </xf>
    <xf numFmtId="184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4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3" xfId="74" applyNumberFormat="1" applyFont="1" applyFill="1" applyBorder="1" applyAlignment="1" applyProtection="1">
      <alignment horizontal="center"/>
      <protection locked="0"/>
    </xf>
    <xf numFmtId="184" fontId="3" fillId="0" borderId="54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6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16" xfId="63" applyNumberFormat="1" applyFont="1" applyFill="1" applyBorder="1" applyAlignment="1" applyProtection="1">
      <alignment horizontal="right"/>
      <protection/>
    </xf>
    <xf numFmtId="3" fontId="12" fillId="40" borderId="27" xfId="63" applyNumberFormat="1" applyFont="1" applyFill="1" applyBorder="1" applyAlignment="1" applyProtection="1">
      <alignment horizontal="right"/>
      <protection/>
    </xf>
    <xf numFmtId="3" fontId="13" fillId="39" borderId="15" xfId="63" applyNumberFormat="1" applyFont="1" applyFill="1" applyBorder="1" applyAlignment="1" applyProtection="1">
      <alignment horizontal="right"/>
      <protection/>
    </xf>
    <xf numFmtId="3" fontId="13" fillId="39" borderId="16" xfId="63" applyNumberFormat="1" applyFont="1" applyFill="1" applyBorder="1" applyAlignment="1" applyProtection="1">
      <alignment horizontal="right"/>
      <protection/>
    </xf>
    <xf numFmtId="3" fontId="13" fillId="39" borderId="30" xfId="63" applyNumberFormat="1" applyFont="1" applyFill="1" applyBorder="1" applyAlignment="1" applyProtection="1">
      <alignment horizontal="right"/>
      <protection/>
    </xf>
    <xf numFmtId="3" fontId="13" fillId="39" borderId="35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4" xfId="63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9" fillId="33" borderId="0" xfId="63" applyFont="1" applyFill="1" applyBorder="1" applyAlignment="1" applyProtection="1">
      <alignment horizontal="right"/>
      <protection locked="0"/>
    </xf>
    <xf numFmtId="0" fontId="16" fillId="41" borderId="0" xfId="0" applyFont="1" applyFill="1" applyAlignment="1" applyProtection="1">
      <alignment/>
      <protection locked="0"/>
    </xf>
    <xf numFmtId="49" fontId="9" fillId="41" borderId="33" xfId="63" applyNumberFormat="1" applyFont="1" applyFill="1" applyBorder="1" applyAlignment="1" applyProtection="1">
      <alignment horizontal="center" vertical="center" wrapText="1"/>
      <protection locked="0"/>
    </xf>
    <xf numFmtId="0" fontId="9" fillId="41" borderId="57" xfId="63" applyFont="1" applyFill="1" applyBorder="1" applyAlignment="1" applyProtection="1">
      <alignment horizontal="center"/>
      <protection locked="0"/>
    </xf>
    <xf numFmtId="0" fontId="9" fillId="40" borderId="11" xfId="63" applyFont="1" applyFill="1" applyBorder="1" applyAlignment="1" applyProtection="1">
      <alignment horizontal="center"/>
      <protection locked="0"/>
    </xf>
    <xf numFmtId="0" fontId="9" fillId="40" borderId="12" xfId="63" applyFont="1" applyFill="1" applyBorder="1" applyAlignment="1" applyProtection="1">
      <alignment horizontal="center"/>
      <protection locked="0"/>
    </xf>
    <xf numFmtId="0" fontId="9" fillId="41" borderId="33" xfId="63" applyFont="1" applyFill="1" applyBorder="1" applyAlignment="1" applyProtection="1">
      <alignment horizontal="center"/>
      <protection locked="0"/>
    </xf>
    <xf numFmtId="3" fontId="9" fillId="41" borderId="15" xfId="63" applyNumberFormat="1" applyFont="1" applyFill="1" applyBorder="1" applyAlignment="1" applyProtection="1">
      <alignment horizontal="right"/>
      <protection/>
    </xf>
    <xf numFmtId="3" fontId="9" fillId="41" borderId="18" xfId="63" applyNumberFormat="1" applyFont="1" applyFill="1" applyBorder="1" applyAlignment="1" applyProtection="1">
      <alignment horizontal="right"/>
      <protection/>
    </xf>
    <xf numFmtId="0" fontId="9" fillId="0" borderId="18" xfId="63" applyFont="1" applyBorder="1" applyAlignment="1" applyProtection="1">
      <alignment horizontal="center"/>
      <protection locked="0"/>
    </xf>
    <xf numFmtId="0" fontId="9" fillId="0" borderId="17" xfId="63" applyFont="1" applyBorder="1" applyAlignment="1" applyProtection="1">
      <alignment/>
      <protection locked="0"/>
    </xf>
    <xf numFmtId="3" fontId="9" fillId="0" borderId="15" xfId="63" applyNumberFormat="1" applyFont="1" applyFill="1" applyBorder="1" applyAlignment="1" applyProtection="1">
      <alignment horizontal="right"/>
      <protection locked="0"/>
    </xf>
    <xf numFmtId="3" fontId="9" fillId="0" borderId="15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49" fontId="17" fillId="0" borderId="18" xfId="0" applyNumberFormat="1" applyFont="1" applyBorder="1" applyAlignment="1">
      <alignment/>
    </xf>
    <xf numFmtId="0" fontId="10" fillId="0" borderId="18" xfId="71" applyFont="1" applyBorder="1" applyAlignment="1">
      <alignment horizontal="center" vertical="center" wrapText="1"/>
      <protection/>
    </xf>
    <xf numFmtId="0" fontId="9" fillId="33" borderId="17" xfId="63" applyFont="1" applyFill="1" applyBorder="1" applyAlignment="1" applyProtection="1">
      <alignment wrapText="1"/>
      <protection locked="0"/>
    </xf>
    <xf numFmtId="0" fontId="9" fillId="33" borderId="18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right"/>
      <protection locked="0"/>
    </xf>
    <xf numFmtId="0" fontId="9" fillId="33" borderId="17" xfId="63" applyFont="1" applyFill="1" applyBorder="1" applyAlignment="1" applyProtection="1">
      <alignment/>
      <protection locked="0"/>
    </xf>
    <xf numFmtId="49" fontId="18" fillId="0" borderId="18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center" vertical="center"/>
    </xf>
    <xf numFmtId="0" fontId="11" fillId="33" borderId="58" xfId="63" applyFont="1" applyFill="1" applyBorder="1" applyAlignment="1" applyProtection="1">
      <alignment wrapText="1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0" fontId="9" fillId="41" borderId="27" xfId="63" applyNumberFormat="1" applyFont="1" applyFill="1" applyBorder="1" applyAlignment="1" applyProtection="1">
      <alignment horizontal="center"/>
      <protection locked="0"/>
    </xf>
    <xf numFmtId="0" fontId="9" fillId="41" borderId="18" xfId="63" applyNumberFormat="1" applyFont="1" applyFill="1" applyBorder="1" applyAlignment="1" applyProtection="1">
      <alignment horizontal="center"/>
      <protection locked="0"/>
    </xf>
    <xf numFmtId="3" fontId="9" fillId="41" borderId="26" xfId="63" applyNumberFormat="1" applyFont="1" applyFill="1" applyBorder="1" applyAlignment="1" applyProtection="1">
      <alignment horizontal="right"/>
      <protection/>
    </xf>
    <xf numFmtId="3" fontId="9" fillId="41" borderId="25" xfId="63" applyNumberFormat="1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33" borderId="20" xfId="63" applyNumberFormat="1" applyFont="1" applyFill="1" applyBorder="1" applyAlignment="1" applyProtection="1">
      <alignment horizontal="center"/>
      <protection locked="0"/>
    </xf>
    <xf numFmtId="3" fontId="11" fillId="0" borderId="20" xfId="63" applyNumberFormat="1" applyFont="1" applyFill="1" applyBorder="1" applyAlignment="1" applyProtection="1">
      <alignment horizontal="right"/>
      <protection locked="0"/>
    </xf>
    <xf numFmtId="0" fontId="11" fillId="33" borderId="18" xfId="63" applyFont="1" applyFill="1" applyBorder="1" applyAlignment="1" applyProtection="1">
      <alignment/>
      <protection locked="0"/>
    </xf>
    <xf numFmtId="3" fontId="11" fillId="0" borderId="18" xfId="63" applyNumberFormat="1" applyFont="1" applyFill="1" applyBorder="1" applyAlignment="1" applyProtection="1">
      <alignment horizontal="right"/>
      <protection/>
    </xf>
    <xf numFmtId="0" fontId="9" fillId="33" borderId="20" xfId="74" applyNumberFormat="1" applyFont="1" applyFill="1" applyBorder="1" applyAlignment="1" applyProtection="1">
      <alignment horizontal="center"/>
      <protection locked="0"/>
    </xf>
    <xf numFmtId="0" fontId="11" fillId="33" borderId="17" xfId="74" applyFont="1" applyFill="1" applyBorder="1" applyAlignment="1" applyProtection="1">
      <alignment/>
      <protection locked="0"/>
    </xf>
    <xf numFmtId="0" fontId="11" fillId="33" borderId="18" xfId="74" applyNumberFormat="1" applyFont="1" applyFill="1" applyBorder="1" applyAlignment="1" applyProtection="1">
      <alignment horizontal="center"/>
      <protection locked="0"/>
    </xf>
    <xf numFmtId="3" fontId="9" fillId="0" borderId="20" xfId="63" applyNumberFormat="1" applyFont="1" applyFill="1" applyBorder="1" applyAlignment="1" applyProtection="1">
      <alignment horizontal="right"/>
      <protection locked="0"/>
    </xf>
    <xf numFmtId="0" fontId="11" fillId="33" borderId="17" xfId="63" applyFont="1" applyFill="1" applyBorder="1" applyAlignment="1" applyProtection="1">
      <alignment horizontal="left" wrapText="1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0" fontId="11" fillId="0" borderId="19" xfId="63" applyFont="1" applyBorder="1" applyAlignment="1" applyProtection="1">
      <alignment wrapText="1"/>
      <protection locked="0"/>
    </xf>
    <xf numFmtId="0" fontId="9" fillId="41" borderId="16" xfId="63" applyNumberFormat="1" applyFont="1" applyFill="1" applyBorder="1" applyAlignment="1" applyProtection="1">
      <alignment horizontal="center"/>
      <protection locked="0"/>
    </xf>
    <xf numFmtId="0" fontId="9" fillId="41" borderId="17" xfId="63" applyFont="1" applyFill="1" applyBorder="1" applyAlignment="1" applyProtection="1">
      <alignment wrapText="1"/>
      <protection locked="0"/>
    </xf>
    <xf numFmtId="0" fontId="10" fillId="0" borderId="0" xfId="63" applyFont="1" applyBorder="1" applyProtection="1">
      <alignment/>
      <protection locked="0"/>
    </xf>
    <xf numFmtId="0" fontId="11" fillId="0" borderId="0" xfId="63" applyNumberFormat="1" applyFont="1" applyBorder="1" applyAlignment="1" applyProtection="1">
      <alignment horizontal="center" wrapText="1"/>
      <protection locked="0"/>
    </xf>
    <xf numFmtId="0" fontId="11" fillId="0" borderId="0" xfId="63" applyFont="1" applyBorder="1" applyAlignment="1" applyProtection="1">
      <alignment/>
      <protection locked="0"/>
    </xf>
    <xf numFmtId="0" fontId="9" fillId="0" borderId="0" xfId="63" applyNumberFormat="1" applyFont="1" applyBorder="1" applyAlignment="1" applyProtection="1">
      <alignment horizontal="left" wrapText="1"/>
      <protection locked="0"/>
    </xf>
    <xf numFmtId="0" fontId="11" fillId="0" borderId="10" xfId="63" applyFont="1" applyBorder="1" applyAlignment="1" applyProtection="1">
      <alignment/>
      <protection locked="0"/>
    </xf>
    <xf numFmtId="0" fontId="11" fillId="0" borderId="0" xfId="63" applyNumberFormat="1" applyFont="1" applyBorder="1" applyAlignment="1" applyProtection="1">
      <alignment horizontal="left" wrapText="1"/>
      <protection locked="0"/>
    </xf>
    <xf numFmtId="0" fontId="19" fillId="0" borderId="0" xfId="63" applyFont="1" applyBorder="1" applyProtection="1">
      <alignment/>
      <protection locked="0"/>
    </xf>
    <xf numFmtId="0" fontId="9" fillId="41" borderId="59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1" borderId="52" xfId="63" applyFont="1" applyFill="1" applyBorder="1" applyAlignment="1" applyProtection="1">
      <alignment horizontal="center" vertical="center" wrapText="1"/>
      <protection locked="0"/>
    </xf>
    <xf numFmtId="0" fontId="10" fillId="41" borderId="60" xfId="63" applyFont="1" applyFill="1" applyBorder="1" applyAlignment="1" applyProtection="1">
      <alignment horizontal="center" vertical="center" wrapText="1"/>
      <protection locked="0"/>
    </xf>
    <xf numFmtId="0" fontId="10" fillId="41" borderId="41" xfId="63" applyFont="1" applyFill="1" applyBorder="1" applyAlignment="1" applyProtection="1">
      <alignment horizontal="center" vertical="center" wrapText="1"/>
      <protection locked="0"/>
    </xf>
    <xf numFmtId="0" fontId="10" fillId="41" borderId="12" xfId="63" applyFont="1" applyFill="1" applyBorder="1" applyAlignment="1" applyProtection="1">
      <alignment horizontal="center" vertical="center" wrapText="1"/>
      <protection locked="0"/>
    </xf>
    <xf numFmtId="0" fontId="10" fillId="41" borderId="61" xfId="63" applyFont="1" applyFill="1" applyBorder="1" applyAlignment="1" applyProtection="1">
      <alignment horizontal="center" vertical="center" wrapText="1"/>
      <protection locked="0"/>
    </xf>
    <xf numFmtId="0" fontId="10" fillId="41" borderId="62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19" fillId="0" borderId="0" xfId="63" applyFont="1" applyBorder="1" applyAlignment="1" applyProtection="1">
      <alignment wrapText="1"/>
      <protection locked="0"/>
    </xf>
    <xf numFmtId="0" fontId="56" fillId="0" borderId="0" xfId="0" applyFont="1" applyAlignment="1">
      <alignment wrapText="1"/>
    </xf>
    <xf numFmtId="0" fontId="11" fillId="0" borderId="0" xfId="63" applyNumberFormat="1" applyFont="1" applyBorder="1" applyAlignment="1" applyProtection="1">
      <alignment horizontal="center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33" borderId="0" xfId="63" applyFont="1" applyFill="1" applyBorder="1" applyAlignment="1" applyProtection="1">
      <alignment horizontal="right"/>
      <protection locked="0"/>
    </xf>
    <xf numFmtId="0" fontId="9" fillId="33" borderId="0" xfId="63" applyFont="1" applyFill="1" applyAlignment="1" applyProtection="1">
      <alignment horizontal="right"/>
      <protection locked="0"/>
    </xf>
    <xf numFmtId="0" fontId="9" fillId="41" borderId="22" xfId="63" applyFont="1" applyFill="1" applyBorder="1" applyAlignment="1" applyProtection="1">
      <alignment horizontal="center" vertical="center" wrapText="1"/>
      <protection locked="0"/>
    </xf>
    <xf numFmtId="0" fontId="9" fillId="41" borderId="54" xfId="63" applyFont="1" applyFill="1" applyBorder="1" applyAlignment="1" applyProtection="1">
      <alignment horizontal="center" vertical="center" wrapText="1"/>
      <protection locked="0"/>
    </xf>
    <xf numFmtId="0" fontId="9" fillId="41" borderId="36" xfId="63" applyFont="1" applyFill="1" applyBorder="1" applyAlignment="1" applyProtection="1">
      <alignment horizontal="center" vertical="center" wrapText="1"/>
      <protection locked="0"/>
    </xf>
    <xf numFmtId="0" fontId="9" fillId="41" borderId="59" xfId="63" applyFont="1" applyFill="1" applyBorder="1" applyAlignment="1" applyProtection="1">
      <alignment horizontal="center" vertical="center"/>
      <protection locked="0"/>
    </xf>
    <xf numFmtId="0" fontId="9" fillId="41" borderId="32" xfId="63" applyFont="1" applyFill="1" applyBorder="1" applyAlignment="1" applyProtection="1">
      <alignment horizontal="center" vertical="center"/>
      <protection locked="0"/>
    </xf>
    <xf numFmtId="0" fontId="9" fillId="41" borderId="11" xfId="63" applyFont="1" applyFill="1" applyBorder="1" applyAlignment="1" applyProtection="1">
      <alignment horizontal="center" vertical="center"/>
      <protection locked="0"/>
    </xf>
    <xf numFmtId="0" fontId="9" fillId="41" borderId="59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65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65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4" fillId="33" borderId="61" xfId="63" applyFont="1" applyFill="1" applyBorder="1" applyAlignment="1" applyProtection="1">
      <alignment horizontal="right"/>
      <protection locked="0"/>
    </xf>
    <xf numFmtId="0" fontId="3" fillId="34" borderId="63" xfId="63" applyFont="1" applyFill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65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1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65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1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6"/>
      <c r="B1" s="157" t="s">
        <v>108</v>
      </c>
    </row>
    <row r="2" spans="1:2" ht="78.75">
      <c r="A2" s="158">
        <v>1</v>
      </c>
      <c r="B2" s="159" t="s">
        <v>127</v>
      </c>
    </row>
    <row r="3" spans="1:2" ht="63">
      <c r="A3" s="158">
        <v>2</v>
      </c>
      <c r="B3" s="159" t="s">
        <v>109</v>
      </c>
    </row>
    <row r="4" spans="1:2" ht="47.25">
      <c r="A4" s="158">
        <v>3</v>
      </c>
      <c r="B4" s="160" t="s">
        <v>128</v>
      </c>
    </row>
    <row r="5" spans="1:2" ht="47.25">
      <c r="A5" s="158">
        <v>4</v>
      </c>
      <c r="B5" s="160" t="s">
        <v>129</v>
      </c>
    </row>
    <row r="6" spans="1:2" ht="31.5">
      <c r="A6" s="158">
        <v>5</v>
      </c>
      <c r="B6" s="160" t="s">
        <v>124</v>
      </c>
    </row>
    <row r="7" spans="1:2" ht="47.25">
      <c r="A7" s="158">
        <v>6</v>
      </c>
      <c r="B7" s="160" t="s">
        <v>130</v>
      </c>
    </row>
    <row r="8" spans="1:2" ht="47.25">
      <c r="A8" s="158">
        <v>8</v>
      </c>
      <c r="B8" s="160" t="s">
        <v>131</v>
      </c>
    </row>
    <row r="9" spans="1:2" ht="64.5" customHeight="1">
      <c r="A9" s="158">
        <v>9</v>
      </c>
      <c r="B9" s="160" t="s">
        <v>132</v>
      </c>
    </row>
    <row r="10" spans="1:2" ht="31.5">
      <c r="A10" s="161">
        <v>10</v>
      </c>
      <c r="B10" s="176" t="s">
        <v>133</v>
      </c>
    </row>
    <row r="11" spans="1:2" ht="15.75">
      <c r="A11" s="155"/>
      <c r="B11" s="155"/>
    </row>
    <row r="12" spans="1:2" ht="15.75">
      <c r="A12" s="155"/>
      <c r="B12" s="155"/>
    </row>
    <row r="13" spans="1:2" ht="15.75">
      <c r="A13" s="155"/>
      <c r="B13" s="15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5">
      <selection activeCell="A5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6">
      <selection activeCell="A6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 insertColumns="0" insertRows="0" deleteColumns="0" delete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 insertColumns="0" insertRows="0" deleteColumns="0" delete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42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49" t="s">
        <v>36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ht="15.75" thickBot="1">
      <c r="A5" s="405"/>
      <c r="B5" s="405"/>
      <c r="C5" s="405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</row>
    <row r="6" spans="1:15" ht="21" customHeight="1">
      <c r="A6" s="412" t="s">
        <v>1</v>
      </c>
      <c r="B6" s="415" t="s">
        <v>2</v>
      </c>
      <c r="C6" s="412" t="s">
        <v>3</v>
      </c>
      <c r="D6" s="418" t="s">
        <v>72</v>
      </c>
      <c r="E6" s="79" t="s">
        <v>51</v>
      </c>
      <c r="F6" s="418" t="s">
        <v>79</v>
      </c>
      <c r="G6" s="406" t="s">
        <v>4</v>
      </c>
      <c r="H6" s="407"/>
      <c r="I6" s="407"/>
      <c r="J6" s="407"/>
      <c r="K6" s="407"/>
      <c r="L6" s="407"/>
      <c r="M6" s="407"/>
      <c r="N6" s="407"/>
      <c r="O6" s="408"/>
    </row>
    <row r="7" spans="1:15" ht="22.5" customHeight="1" thickBot="1">
      <c r="A7" s="413"/>
      <c r="B7" s="416"/>
      <c r="C7" s="413"/>
      <c r="D7" s="419"/>
      <c r="E7" s="80"/>
      <c r="F7" s="419"/>
      <c r="G7" s="409"/>
      <c r="H7" s="410"/>
      <c r="I7" s="410"/>
      <c r="J7" s="410"/>
      <c r="K7" s="410"/>
      <c r="L7" s="410"/>
      <c r="M7" s="410"/>
      <c r="N7" s="410"/>
      <c r="O7" s="411"/>
    </row>
    <row r="8" spans="1:15" ht="67.5" customHeight="1" thickBot="1">
      <c r="A8" s="414"/>
      <c r="B8" s="417"/>
      <c r="C8" s="414"/>
      <c r="D8" s="420"/>
      <c r="E8" s="81"/>
      <c r="F8" s="420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21" t="s">
        <v>50</v>
      </c>
      <c r="C45" s="422"/>
      <c r="D45" s="422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C33" sheet="1" formatCells="0" formatColumns="0" formatRows="0" insertColumns="0" insertRows="0" deleteColumns="0" deleteRows="0"/>
  <mergeCells count="11">
    <mergeCell ref="B45:D45"/>
    <mergeCell ref="D5:O5"/>
    <mergeCell ref="A3:O4"/>
    <mergeCell ref="A1:O1"/>
    <mergeCell ref="A5:C5"/>
    <mergeCell ref="G6:O7"/>
    <mergeCell ref="A6:A8"/>
    <mergeCell ref="B6:B8"/>
    <mergeCell ref="C6:C8"/>
    <mergeCell ref="D6:D8"/>
    <mergeCell ref="F6:F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42" t="s">
        <v>0</v>
      </c>
      <c r="B1" s="343"/>
      <c r="C1" s="343"/>
      <c r="D1" s="343"/>
      <c r="E1" s="343"/>
      <c r="F1" s="343"/>
      <c r="G1" s="343"/>
      <c r="H1" s="343"/>
      <c r="I1" s="343"/>
    </row>
    <row r="2" spans="1:9" ht="15">
      <c r="A2" s="349" t="s">
        <v>64</v>
      </c>
      <c r="B2" s="423"/>
      <c r="C2" s="423"/>
      <c r="D2" s="423"/>
      <c r="E2" s="423"/>
      <c r="F2" s="423"/>
      <c r="G2" s="423"/>
      <c r="H2" s="423"/>
      <c r="I2" s="423"/>
    </row>
    <row r="3" spans="1:9" ht="15">
      <c r="A3" s="349"/>
      <c r="B3" s="423"/>
      <c r="C3" s="423"/>
      <c r="D3" s="423"/>
      <c r="E3" s="423"/>
      <c r="F3" s="423"/>
      <c r="G3" s="423"/>
      <c r="H3" s="423"/>
      <c r="I3" s="423"/>
    </row>
    <row r="4" spans="1:9" ht="15">
      <c r="A4" s="424"/>
      <c r="B4" s="424"/>
      <c r="C4" s="424"/>
      <c r="D4" s="424"/>
      <c r="E4" s="424"/>
      <c r="F4" s="424"/>
      <c r="G4" s="424"/>
      <c r="H4" s="424"/>
      <c r="I4" s="424"/>
    </row>
    <row r="5" spans="1:9" ht="15.75" thickBot="1">
      <c r="A5" s="362"/>
      <c r="B5" s="362"/>
      <c r="C5" s="362"/>
      <c r="D5" s="2"/>
      <c r="E5" s="2"/>
      <c r="F5" s="363"/>
      <c r="G5" s="363"/>
      <c r="H5" s="363"/>
      <c r="I5" s="363"/>
    </row>
    <row r="6" spans="1:9" ht="30.75" customHeight="1">
      <c r="A6" s="412" t="s">
        <v>1</v>
      </c>
      <c r="B6" s="415" t="s">
        <v>2</v>
      </c>
      <c r="C6" s="412" t="s">
        <v>3</v>
      </c>
      <c r="D6" s="418" t="s">
        <v>72</v>
      </c>
      <c r="E6" s="418" t="s">
        <v>71</v>
      </c>
      <c r="F6" s="418" t="s">
        <v>78</v>
      </c>
      <c r="G6" s="425" t="s">
        <v>25</v>
      </c>
      <c r="H6" s="426"/>
      <c r="I6" s="427"/>
    </row>
    <row r="7" spans="1:9" ht="30.75" customHeight="1" thickBot="1">
      <c r="A7" s="413"/>
      <c r="B7" s="416"/>
      <c r="C7" s="413"/>
      <c r="D7" s="419"/>
      <c r="E7" s="419"/>
      <c r="F7" s="419"/>
      <c r="G7" s="428"/>
      <c r="H7" s="429"/>
      <c r="I7" s="430"/>
    </row>
    <row r="8" spans="1:9" ht="23.25" customHeight="1" thickBot="1">
      <c r="A8" s="414"/>
      <c r="B8" s="417"/>
      <c r="C8" s="414"/>
      <c r="D8" s="420"/>
      <c r="E8" s="420"/>
      <c r="F8" s="420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C33" sheet="1" formatCells="0" formatColumns="0" formatRows="0" insertColumns="0" insertRows="0" deleteColumns="0" deleteRows="0"/>
  <mergeCells count="11">
    <mergeCell ref="D6:D8"/>
    <mergeCell ref="A1:I1"/>
    <mergeCell ref="A2:I4"/>
    <mergeCell ref="A5:C5"/>
    <mergeCell ref="F5:I5"/>
    <mergeCell ref="A6:A8"/>
    <mergeCell ref="B6:B8"/>
    <mergeCell ref="G6:I7"/>
    <mergeCell ref="E6:E8"/>
    <mergeCell ref="C6:C8"/>
    <mergeCell ref="F6:F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42" t="s">
        <v>0</v>
      </c>
      <c r="B1" s="343"/>
      <c r="C1" s="343"/>
      <c r="D1" s="343"/>
      <c r="E1" s="343"/>
      <c r="F1" s="343"/>
      <c r="G1" s="343"/>
      <c r="H1" s="343"/>
      <c r="I1" s="343"/>
    </row>
    <row r="2" spans="1:9" ht="28.5" customHeight="1">
      <c r="A2" s="349" t="s">
        <v>65</v>
      </c>
      <c r="B2" s="423"/>
      <c r="C2" s="423"/>
      <c r="D2" s="423"/>
      <c r="E2" s="423"/>
      <c r="F2" s="423"/>
      <c r="G2" s="423"/>
      <c r="H2" s="423"/>
      <c r="I2" s="423"/>
    </row>
    <row r="3" spans="1:9" ht="15">
      <c r="A3" s="424"/>
      <c r="B3" s="424"/>
      <c r="C3" s="424"/>
      <c r="D3" s="424"/>
      <c r="E3" s="424"/>
      <c r="F3" s="424"/>
      <c r="G3" s="424"/>
      <c r="H3" s="424"/>
      <c r="I3" s="424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62"/>
      <c r="B5" s="362"/>
      <c r="C5" s="362"/>
      <c r="D5" s="2"/>
      <c r="E5" s="2"/>
      <c r="F5" s="363"/>
      <c r="G5" s="363"/>
      <c r="H5" s="363"/>
      <c r="I5" s="363"/>
    </row>
    <row r="6" spans="1:9" ht="30.75" customHeight="1">
      <c r="A6" s="412" t="s">
        <v>1</v>
      </c>
      <c r="B6" s="415" t="s">
        <v>2</v>
      </c>
      <c r="C6" s="412" t="s">
        <v>3</v>
      </c>
      <c r="D6" s="418" t="s">
        <v>72</v>
      </c>
      <c r="E6" s="418" t="s">
        <v>71</v>
      </c>
      <c r="F6" s="418" t="s">
        <v>78</v>
      </c>
      <c r="G6" s="425" t="s">
        <v>74</v>
      </c>
      <c r="H6" s="426"/>
      <c r="I6" s="427"/>
    </row>
    <row r="7" spans="1:9" ht="30.75" customHeight="1" thickBot="1">
      <c r="A7" s="413"/>
      <c r="B7" s="416"/>
      <c r="C7" s="413"/>
      <c r="D7" s="419"/>
      <c r="E7" s="419"/>
      <c r="F7" s="419"/>
      <c r="G7" s="428"/>
      <c r="H7" s="429"/>
      <c r="I7" s="430"/>
    </row>
    <row r="8" spans="1:9" ht="23.25" customHeight="1" thickBot="1">
      <c r="A8" s="414"/>
      <c r="B8" s="417"/>
      <c r="C8" s="414"/>
      <c r="D8" s="420"/>
      <c r="E8" s="420"/>
      <c r="F8" s="420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C33" sheet="1" formatCells="0" formatColumns="0" formatRows="0" insertColumns="0" insertRows="0" deleteColumns="0" deleteRows="0"/>
  <mergeCells count="11">
    <mergeCell ref="A1:I1"/>
    <mergeCell ref="A2:I3"/>
    <mergeCell ref="A5:C5"/>
    <mergeCell ref="F5:I5"/>
    <mergeCell ref="A6:A8"/>
    <mergeCell ref="B6:B8"/>
    <mergeCell ref="C6:C8"/>
    <mergeCell ref="G6:I7"/>
    <mergeCell ref="E6:E8"/>
    <mergeCell ref="D6:D8"/>
    <mergeCell ref="F6:F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42" t="s">
        <v>0</v>
      </c>
      <c r="B1" s="343"/>
      <c r="C1" s="343"/>
      <c r="D1" s="343"/>
      <c r="E1" s="343"/>
      <c r="F1" s="343"/>
      <c r="G1" s="343"/>
      <c r="H1" s="343"/>
      <c r="I1" s="343"/>
    </row>
    <row r="2" spans="1:9" ht="21.75" customHeight="1">
      <c r="A2" s="349" t="s">
        <v>66</v>
      </c>
      <c r="B2" s="423"/>
      <c r="C2" s="423"/>
      <c r="D2" s="423"/>
      <c r="E2" s="423"/>
      <c r="F2" s="423"/>
      <c r="G2" s="423"/>
      <c r="H2" s="423"/>
      <c r="I2" s="423"/>
    </row>
    <row r="3" spans="1:9" ht="15">
      <c r="A3" s="424"/>
      <c r="B3" s="424"/>
      <c r="C3" s="424"/>
      <c r="D3" s="424"/>
      <c r="E3" s="424"/>
      <c r="F3" s="424"/>
      <c r="G3" s="424"/>
      <c r="H3" s="424"/>
      <c r="I3" s="424"/>
    </row>
    <row r="4" spans="1:9" ht="26.25" customHeight="1">
      <c r="A4" s="342" t="s">
        <v>26</v>
      </c>
      <c r="B4" s="343"/>
      <c r="C4" s="343"/>
      <c r="D4" s="343"/>
      <c r="E4" s="343"/>
      <c r="F4" s="343"/>
      <c r="G4" s="343"/>
      <c r="H4" s="343"/>
      <c r="I4" s="343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412" t="s">
        <v>1</v>
      </c>
      <c r="B6" s="415" t="s">
        <v>2</v>
      </c>
      <c r="C6" s="412" t="s">
        <v>3</v>
      </c>
      <c r="D6" s="418" t="s">
        <v>72</v>
      </c>
      <c r="E6" s="418" t="s">
        <v>71</v>
      </c>
      <c r="F6" s="418" t="s">
        <v>78</v>
      </c>
      <c r="G6" s="425" t="s">
        <v>76</v>
      </c>
      <c r="H6" s="426"/>
      <c r="I6" s="427"/>
    </row>
    <row r="7" spans="1:9" s="9" customFormat="1" ht="30.75" customHeight="1" thickBot="1">
      <c r="A7" s="413"/>
      <c r="B7" s="416"/>
      <c r="C7" s="413"/>
      <c r="D7" s="419"/>
      <c r="E7" s="419"/>
      <c r="F7" s="419"/>
      <c r="G7" s="428"/>
      <c r="H7" s="429"/>
      <c r="I7" s="430"/>
    </row>
    <row r="8" spans="1:9" s="9" customFormat="1" ht="23.25" customHeight="1" thickBot="1">
      <c r="A8" s="414"/>
      <c r="B8" s="417"/>
      <c r="C8" s="414"/>
      <c r="D8" s="420"/>
      <c r="E8" s="420"/>
      <c r="F8" s="420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C33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4"/>
  <sheetViews>
    <sheetView tabSelected="1" zoomScaleSheetLayoutView="100" zoomScalePageLayoutView="70" workbookViewId="0" topLeftCell="A163">
      <selection activeCell="H167" sqref="H167"/>
    </sheetView>
  </sheetViews>
  <sheetFormatPr defaultColWidth="9.140625" defaultRowHeight="15"/>
  <cols>
    <col min="1" max="1" width="0.71875" style="278" customWidth="1"/>
    <col min="2" max="2" width="9.7109375" style="278" customWidth="1"/>
    <col min="3" max="3" width="47.00390625" style="278" customWidth="1"/>
    <col min="4" max="4" width="11.28125" style="278" customWidth="1"/>
    <col min="5" max="5" width="16.00390625" style="278" customWidth="1"/>
    <col min="6" max="6" width="12.8515625" style="278" customWidth="1"/>
    <col min="7" max="7" width="16.8515625" style="278" customWidth="1"/>
    <col min="8" max="8" width="16.00390625" style="278" customWidth="1"/>
    <col min="9" max="9" width="15.00390625" style="278" customWidth="1"/>
    <col min="10" max="10" width="15.421875" style="278" customWidth="1"/>
    <col min="11" max="11" width="16.00390625" style="278" customWidth="1"/>
    <col min="12" max="12" width="15.28125" style="278" customWidth="1"/>
    <col min="13" max="13" width="14.8515625" style="278" customWidth="1"/>
    <col min="14" max="14" width="18.8515625" style="278" customWidth="1"/>
    <col min="15" max="15" width="18.421875" style="278" customWidth="1"/>
    <col min="16" max="16" width="17.28125" style="278" customWidth="1"/>
    <col min="17" max="16384" width="9.140625" style="278" customWidth="1"/>
  </cols>
  <sheetData>
    <row r="1" spans="2:16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2:14" ht="15.75" customHeight="1">
      <c r="L2" s="344" t="s">
        <v>96</v>
      </c>
      <c r="M2" s="344"/>
      <c r="N2" s="126"/>
    </row>
    <row r="3" spans="2:16" ht="21.75" customHeight="1">
      <c r="B3" s="342" t="s">
        <v>100</v>
      </c>
      <c r="C3" s="342"/>
      <c r="D3" s="345" t="s">
        <v>158</v>
      </c>
      <c r="E3" s="345"/>
      <c r="F3" s="345"/>
      <c r="G3" s="345"/>
      <c r="H3" s="345"/>
      <c r="I3" s="345"/>
      <c r="J3" s="345"/>
      <c r="K3" s="108"/>
      <c r="L3" s="344"/>
      <c r="M3" s="344"/>
      <c r="N3" s="153" t="s">
        <v>159</v>
      </c>
      <c r="O3" s="154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5"/>
      <c r="M4" s="279"/>
      <c r="N4" s="127"/>
      <c r="O4" s="127"/>
      <c r="P4" s="14"/>
    </row>
    <row r="5" spans="2:16" ht="33" customHeight="1">
      <c r="B5" s="344" t="s">
        <v>351</v>
      </c>
      <c r="C5" s="344"/>
      <c r="D5" s="344"/>
      <c r="E5" s="344"/>
      <c r="F5" s="344"/>
      <c r="G5" s="344"/>
      <c r="H5" s="344"/>
      <c r="I5" s="344"/>
      <c r="J5" s="344"/>
      <c r="K5" s="344"/>
      <c r="L5" s="126"/>
      <c r="M5" s="279"/>
      <c r="N5" s="128"/>
      <c r="O5" s="128"/>
      <c r="P5" s="109"/>
    </row>
    <row r="6" spans="2:16" s="280" customFormat="1" ht="27" customHeight="1">
      <c r="B6" s="349" t="s">
        <v>111</v>
      </c>
      <c r="C6" s="349"/>
      <c r="D6" s="349"/>
      <c r="E6" s="349"/>
      <c r="F6" s="349"/>
      <c r="G6" s="349"/>
      <c r="H6" s="349"/>
      <c r="I6" s="349"/>
      <c r="J6" s="109"/>
      <c r="K6" s="109"/>
      <c r="L6" s="344"/>
      <c r="M6" s="344"/>
      <c r="N6" s="126"/>
      <c r="O6" s="128"/>
      <c r="P6" s="109"/>
    </row>
    <row r="7" spans="2:16" ht="21" customHeight="1">
      <c r="B7" s="350"/>
      <c r="C7" s="350"/>
      <c r="D7" s="350"/>
      <c r="E7" s="281"/>
      <c r="F7" s="281"/>
      <c r="G7" s="351"/>
      <c r="H7" s="351"/>
      <c r="I7" s="351"/>
      <c r="J7" s="351"/>
      <c r="K7" s="351"/>
      <c r="L7" s="351"/>
      <c r="M7" s="351"/>
      <c r="N7" s="351"/>
      <c r="O7" s="351"/>
      <c r="P7" s="351"/>
    </row>
    <row r="8" spans="1:16" s="280" customFormat="1" ht="55.5" customHeight="1">
      <c r="A8" s="282"/>
      <c r="B8" s="352" t="s">
        <v>1</v>
      </c>
      <c r="C8" s="355" t="s">
        <v>123</v>
      </c>
      <c r="D8" s="358" t="s">
        <v>3</v>
      </c>
      <c r="E8" s="333" t="s">
        <v>134</v>
      </c>
      <c r="F8" s="333" t="s">
        <v>135</v>
      </c>
      <c r="G8" s="333" t="s">
        <v>136</v>
      </c>
      <c r="H8" s="336" t="s">
        <v>113</v>
      </c>
      <c r="I8" s="337"/>
      <c r="J8" s="337"/>
      <c r="K8" s="337"/>
      <c r="L8" s="337"/>
      <c r="M8" s="337"/>
      <c r="N8" s="337"/>
      <c r="O8" s="337"/>
      <c r="P8" s="338"/>
    </row>
    <row r="9" spans="1:16" s="280" customFormat="1" ht="15.75" customHeight="1" thickBot="1">
      <c r="A9" s="282"/>
      <c r="B9" s="353"/>
      <c r="C9" s="356"/>
      <c r="D9" s="359"/>
      <c r="E9" s="334"/>
      <c r="F9" s="334"/>
      <c r="G9" s="334"/>
      <c r="H9" s="339"/>
      <c r="I9" s="340"/>
      <c r="J9" s="340"/>
      <c r="K9" s="340"/>
      <c r="L9" s="340"/>
      <c r="M9" s="340"/>
      <c r="N9" s="340"/>
      <c r="O9" s="340"/>
      <c r="P9" s="341"/>
    </row>
    <row r="10" spans="1:16" s="280" customFormat="1" ht="155.25" customHeight="1" thickBot="1">
      <c r="A10" s="282"/>
      <c r="B10" s="354"/>
      <c r="C10" s="357"/>
      <c r="D10" s="360"/>
      <c r="E10" s="335"/>
      <c r="F10" s="335"/>
      <c r="G10" s="335"/>
      <c r="H10" s="174" t="s">
        <v>112</v>
      </c>
      <c r="I10" s="172" t="s">
        <v>346</v>
      </c>
      <c r="J10" s="172" t="s">
        <v>7</v>
      </c>
      <c r="K10" s="172" t="s">
        <v>8</v>
      </c>
      <c r="L10" s="172" t="s">
        <v>32</v>
      </c>
      <c r="M10" s="172" t="s">
        <v>33</v>
      </c>
      <c r="N10" s="172" t="s">
        <v>34</v>
      </c>
      <c r="O10" s="172" t="s">
        <v>9</v>
      </c>
      <c r="P10" s="283" t="s">
        <v>10</v>
      </c>
    </row>
    <row r="11" spans="1:16" s="280" customFormat="1" ht="19.5" thickBot="1">
      <c r="A11" s="282"/>
      <c r="B11" s="284">
        <v>1</v>
      </c>
      <c r="C11" s="285">
        <v>2</v>
      </c>
      <c r="D11" s="286">
        <v>3</v>
      </c>
      <c r="E11" s="285">
        <v>4</v>
      </c>
      <c r="F11" s="285">
        <v>5</v>
      </c>
      <c r="G11" s="285" t="s">
        <v>126</v>
      </c>
      <c r="H11" s="285">
        <v>7</v>
      </c>
      <c r="I11" s="285">
        <v>8</v>
      </c>
      <c r="J11" s="285">
        <v>9</v>
      </c>
      <c r="K11" s="285">
        <v>10</v>
      </c>
      <c r="L11" s="285">
        <v>11</v>
      </c>
      <c r="M11" s="285">
        <v>12</v>
      </c>
      <c r="N11" s="285">
        <v>13</v>
      </c>
      <c r="O11" s="285" t="s">
        <v>67</v>
      </c>
      <c r="P11" s="287" t="s">
        <v>11</v>
      </c>
    </row>
    <row r="12" spans="1:16" s="280" customFormat="1" ht="30" customHeight="1">
      <c r="A12" s="282"/>
      <c r="B12" s="148" t="s">
        <v>12</v>
      </c>
      <c r="C12" s="147" t="s">
        <v>104</v>
      </c>
      <c r="D12" s="148"/>
      <c r="E12" s="288">
        <f>E13+E28+E47+E60+E65+E72+E84+E90+E95+E106+E113</f>
        <v>1513000</v>
      </c>
      <c r="F12" s="288">
        <f>F13+F28+F47+F60+F65+F72+F84+F90+F95+F106+F113</f>
        <v>0</v>
      </c>
      <c r="G12" s="288">
        <f>G13+G28+G47+G60+G65+G72+G84+G90+G95+G106+G113</f>
        <v>1513000</v>
      </c>
      <c r="H12" s="288">
        <f>H13+H28+H47+H60+H65+H72+H84+H90+H95+H106+H113</f>
        <v>1363000</v>
      </c>
      <c r="I12" s="288">
        <f>I13+I28+I47+I60+I65+I72+I84+I90+I95+I106+I113</f>
        <v>150000</v>
      </c>
      <c r="J12" s="288">
        <f aca="true" t="shared" si="0" ref="J12:P12">SUM(J13:J131)</f>
        <v>0</v>
      </c>
      <c r="K12" s="288">
        <f t="shared" si="0"/>
        <v>0</v>
      </c>
      <c r="L12" s="288">
        <f t="shared" si="0"/>
        <v>0</v>
      </c>
      <c r="M12" s="288">
        <f t="shared" si="0"/>
        <v>0</v>
      </c>
      <c r="N12" s="288">
        <f t="shared" si="0"/>
        <v>0</v>
      </c>
      <c r="O12" s="288">
        <f t="shared" si="0"/>
        <v>0</v>
      </c>
      <c r="P12" s="289">
        <f t="shared" si="0"/>
        <v>0</v>
      </c>
    </row>
    <row r="13" spans="1:16" s="280" customFormat="1" ht="33.75" customHeight="1">
      <c r="A13" s="278"/>
      <c r="B13" s="290">
        <v>1</v>
      </c>
      <c r="C13" s="291" t="s">
        <v>38</v>
      </c>
      <c r="D13" s="290">
        <v>611100</v>
      </c>
      <c r="E13" s="292">
        <f>E14+E15+E16+E17+E18+E19+E20+E21+E22+E23+E24+E25+E26+E27</f>
        <v>974000</v>
      </c>
      <c r="F13" s="293">
        <f>F14+F16+F17+F18+F19+F20+F21+F22+F23+F24+F25+F26+F27</f>
        <v>0</v>
      </c>
      <c r="G13" s="24">
        <f>G14+G15+G16+G17+G18+G19+G20+G21+G22+G23+G24+G25+G26+G27</f>
        <v>974000</v>
      </c>
      <c r="H13" s="292">
        <f>H14+H15+H16+H17+H18+H19+H20+H21+H22+H23+H24+H25+H26+H27</f>
        <v>974000</v>
      </c>
      <c r="I13" s="29"/>
      <c r="J13" s="29"/>
      <c r="K13" s="29"/>
      <c r="L13" s="29"/>
      <c r="M13" s="29"/>
      <c r="N13" s="29"/>
      <c r="O13" s="29"/>
      <c r="P13" s="294"/>
    </row>
    <row r="14" spans="1:16" s="280" customFormat="1" ht="18.75">
      <c r="A14" s="278"/>
      <c r="B14" s="28"/>
      <c r="C14" s="295" t="s">
        <v>160</v>
      </c>
      <c r="D14" s="296">
        <v>611111</v>
      </c>
      <c r="E14" s="29">
        <v>460000</v>
      </c>
      <c r="F14" s="29"/>
      <c r="G14" s="30">
        <f aca="true" t="shared" si="1" ref="G14:G76">SUM(H14:P14)</f>
        <v>460000</v>
      </c>
      <c r="H14" s="29">
        <v>460000</v>
      </c>
      <c r="I14" s="29"/>
      <c r="J14" s="29"/>
      <c r="K14" s="29"/>
      <c r="L14" s="29"/>
      <c r="M14" s="29"/>
      <c r="N14" s="29"/>
      <c r="O14" s="29"/>
      <c r="P14" s="294"/>
    </row>
    <row r="15" spans="2:16" ht="18.75">
      <c r="B15" s="28"/>
      <c r="C15" s="295" t="s">
        <v>161</v>
      </c>
      <c r="D15" s="296">
        <v>611113</v>
      </c>
      <c r="E15" s="29">
        <v>15000</v>
      </c>
      <c r="F15" s="29"/>
      <c r="G15" s="30">
        <f t="shared" si="1"/>
        <v>15000</v>
      </c>
      <c r="H15" s="29">
        <v>15000</v>
      </c>
      <c r="I15" s="29"/>
      <c r="J15" s="29"/>
      <c r="K15" s="29"/>
      <c r="L15" s="29"/>
      <c r="M15" s="29"/>
      <c r="N15" s="29"/>
      <c r="O15" s="29"/>
      <c r="P15" s="294"/>
    </row>
    <row r="16" spans="2:16" ht="18.75">
      <c r="B16" s="28"/>
      <c r="C16" s="295" t="s">
        <v>162</v>
      </c>
      <c r="D16" s="296">
        <v>611114</v>
      </c>
      <c r="E16" s="29">
        <v>32000</v>
      </c>
      <c r="F16" s="29"/>
      <c r="G16" s="30">
        <f t="shared" si="1"/>
        <v>32000</v>
      </c>
      <c r="H16" s="29">
        <v>32000</v>
      </c>
      <c r="I16" s="29"/>
      <c r="J16" s="29"/>
      <c r="K16" s="29"/>
      <c r="L16" s="29"/>
      <c r="M16" s="29"/>
      <c r="N16" s="29"/>
      <c r="O16" s="29"/>
      <c r="P16" s="294"/>
    </row>
    <row r="17" spans="2:16" ht="18.75">
      <c r="B17" s="28"/>
      <c r="C17" s="295" t="s">
        <v>163</v>
      </c>
      <c r="D17" s="296">
        <v>611115</v>
      </c>
      <c r="E17" s="29">
        <v>50000</v>
      </c>
      <c r="F17" s="29"/>
      <c r="G17" s="30">
        <f t="shared" si="1"/>
        <v>50000</v>
      </c>
      <c r="H17" s="29">
        <v>50000</v>
      </c>
      <c r="I17" s="29"/>
      <c r="J17" s="29"/>
      <c r="K17" s="29"/>
      <c r="L17" s="29"/>
      <c r="M17" s="29"/>
      <c r="N17" s="29"/>
      <c r="O17" s="29"/>
      <c r="P17" s="294"/>
    </row>
    <row r="18" spans="2:16" ht="18.75">
      <c r="B18" s="28"/>
      <c r="C18" s="295" t="s">
        <v>164</v>
      </c>
      <c r="D18" s="296">
        <v>611116</v>
      </c>
      <c r="E18" s="29">
        <v>3000</v>
      </c>
      <c r="F18" s="29"/>
      <c r="G18" s="30">
        <f t="shared" si="1"/>
        <v>3000</v>
      </c>
      <c r="H18" s="29">
        <v>3000</v>
      </c>
      <c r="I18" s="29"/>
      <c r="J18" s="29"/>
      <c r="K18" s="29"/>
      <c r="L18" s="29"/>
      <c r="M18" s="29"/>
      <c r="N18" s="29"/>
      <c r="O18" s="29"/>
      <c r="P18" s="294"/>
    </row>
    <row r="19" spans="2:16" ht="18.75">
      <c r="B19" s="28"/>
      <c r="C19" s="295" t="s">
        <v>165</v>
      </c>
      <c r="D19" s="296">
        <v>611117</v>
      </c>
      <c r="E19" s="29">
        <v>15000</v>
      </c>
      <c r="F19" s="29"/>
      <c r="G19" s="30">
        <f t="shared" si="1"/>
        <v>15000</v>
      </c>
      <c r="H19" s="29">
        <v>15000</v>
      </c>
      <c r="I19" s="29"/>
      <c r="J19" s="29"/>
      <c r="K19" s="29"/>
      <c r="L19" s="29"/>
      <c r="M19" s="29"/>
      <c r="N19" s="29"/>
      <c r="O19" s="29"/>
      <c r="P19" s="294"/>
    </row>
    <row r="20" spans="2:16" ht="18.75">
      <c r="B20" s="28"/>
      <c r="C20" s="295" t="s">
        <v>166</v>
      </c>
      <c r="D20" s="296">
        <v>611122</v>
      </c>
      <c r="E20" s="29">
        <v>50000</v>
      </c>
      <c r="F20" s="29"/>
      <c r="G20" s="30">
        <f t="shared" si="1"/>
        <v>50000</v>
      </c>
      <c r="H20" s="29">
        <v>50000</v>
      </c>
      <c r="I20" s="29"/>
      <c r="J20" s="29"/>
      <c r="K20" s="29"/>
      <c r="L20" s="29"/>
      <c r="M20" s="29"/>
      <c r="N20" s="29"/>
      <c r="O20" s="29"/>
      <c r="P20" s="294"/>
    </row>
    <row r="21" spans="2:16" ht="18.75">
      <c r="B21" s="28"/>
      <c r="C21" s="295" t="s">
        <v>167</v>
      </c>
      <c r="D21" s="296">
        <v>611123</v>
      </c>
      <c r="E21" s="29">
        <v>185000</v>
      </c>
      <c r="F21" s="29"/>
      <c r="G21" s="30">
        <f t="shared" si="1"/>
        <v>185000</v>
      </c>
      <c r="H21" s="29">
        <v>185000</v>
      </c>
      <c r="I21" s="29"/>
      <c r="J21" s="29"/>
      <c r="K21" s="29"/>
      <c r="L21" s="29"/>
      <c r="M21" s="29"/>
      <c r="N21" s="29"/>
      <c r="O21" s="29"/>
      <c r="P21" s="294"/>
    </row>
    <row r="22" spans="2:16" ht="18.75">
      <c r="B22" s="28"/>
      <c r="C22" s="295" t="s">
        <v>168</v>
      </c>
      <c r="D22" s="296">
        <v>611124</v>
      </c>
      <c r="E22" s="29">
        <v>130000</v>
      </c>
      <c r="F22" s="29"/>
      <c r="G22" s="30">
        <f t="shared" si="1"/>
        <v>130000</v>
      </c>
      <c r="H22" s="29">
        <v>130000</v>
      </c>
      <c r="I22" s="29"/>
      <c r="J22" s="29"/>
      <c r="K22" s="29"/>
      <c r="L22" s="29"/>
      <c r="M22" s="29"/>
      <c r="N22" s="29"/>
      <c r="O22" s="29"/>
      <c r="P22" s="294"/>
    </row>
    <row r="23" spans="2:16" ht="18.75">
      <c r="B23" s="28"/>
      <c r="C23" s="295" t="s">
        <v>169</v>
      </c>
      <c r="D23" s="296">
        <v>611125</v>
      </c>
      <c r="E23" s="29">
        <v>15000</v>
      </c>
      <c r="F23" s="29"/>
      <c r="G23" s="30">
        <f t="shared" si="1"/>
        <v>15000</v>
      </c>
      <c r="H23" s="29">
        <v>15000</v>
      </c>
      <c r="I23" s="29"/>
      <c r="J23" s="29"/>
      <c r="K23" s="29"/>
      <c r="L23" s="29"/>
      <c r="M23" s="29"/>
      <c r="N23" s="29"/>
      <c r="O23" s="29"/>
      <c r="P23" s="294"/>
    </row>
    <row r="24" spans="2:16" ht="18.75">
      <c r="B24" s="28"/>
      <c r="C24" s="295" t="s">
        <v>170</v>
      </c>
      <c r="D24" s="296">
        <v>611126</v>
      </c>
      <c r="E24" s="29">
        <v>5000</v>
      </c>
      <c r="F24" s="29"/>
      <c r="G24" s="30">
        <f t="shared" si="1"/>
        <v>5000</v>
      </c>
      <c r="H24" s="29">
        <v>5000</v>
      </c>
      <c r="I24" s="29"/>
      <c r="J24" s="29"/>
      <c r="K24" s="29"/>
      <c r="L24" s="29"/>
      <c r="M24" s="29"/>
      <c r="N24" s="29"/>
      <c r="O24" s="29"/>
      <c r="P24" s="294"/>
    </row>
    <row r="25" spans="2:16" ht="18.75">
      <c r="B25" s="28"/>
      <c r="C25" s="295" t="s">
        <v>171</v>
      </c>
      <c r="D25" s="296">
        <v>611127</v>
      </c>
      <c r="E25" s="29">
        <v>4000</v>
      </c>
      <c r="F25" s="29"/>
      <c r="G25" s="30">
        <f t="shared" si="1"/>
        <v>4000</v>
      </c>
      <c r="H25" s="29">
        <v>4000</v>
      </c>
      <c r="I25" s="29"/>
      <c r="J25" s="29"/>
      <c r="K25" s="29"/>
      <c r="L25" s="29"/>
      <c r="M25" s="29"/>
      <c r="N25" s="29"/>
      <c r="O25" s="29"/>
      <c r="P25" s="294"/>
    </row>
    <row r="26" spans="2:16" ht="18.75">
      <c r="B26" s="28"/>
      <c r="C26" s="295" t="s">
        <v>172</v>
      </c>
      <c r="D26" s="296">
        <v>611132</v>
      </c>
      <c r="E26" s="29">
        <v>3000</v>
      </c>
      <c r="F26" s="29"/>
      <c r="G26" s="30">
        <f t="shared" si="1"/>
        <v>3000</v>
      </c>
      <c r="H26" s="29">
        <v>3000</v>
      </c>
      <c r="I26" s="29"/>
      <c r="J26" s="29"/>
      <c r="K26" s="29"/>
      <c r="L26" s="29"/>
      <c r="M26" s="29"/>
      <c r="N26" s="29"/>
      <c r="O26" s="29"/>
      <c r="P26" s="294"/>
    </row>
    <row r="27" spans="2:16" ht="15" customHeight="1">
      <c r="B27" s="28"/>
      <c r="C27" s="295" t="s">
        <v>173</v>
      </c>
      <c r="D27" s="296">
        <v>611141</v>
      </c>
      <c r="E27" s="29">
        <v>7000</v>
      </c>
      <c r="F27" s="29"/>
      <c r="G27" s="30">
        <f t="shared" si="1"/>
        <v>7000</v>
      </c>
      <c r="H27" s="29">
        <v>7000</v>
      </c>
      <c r="I27" s="29"/>
      <c r="J27" s="29"/>
      <c r="K27" s="29"/>
      <c r="L27" s="29"/>
      <c r="M27" s="29"/>
      <c r="N27" s="29"/>
      <c r="O27" s="29"/>
      <c r="P27" s="294"/>
    </row>
    <row r="28" spans="2:16" ht="34.5" customHeight="1">
      <c r="B28" s="36">
        <v>2</v>
      </c>
      <c r="C28" s="297" t="s">
        <v>80</v>
      </c>
      <c r="D28" s="298">
        <v>611200</v>
      </c>
      <c r="E28" s="292">
        <f>E29+E30+E31+E32+E33+E34+E35+E36+E37+E38+E39+E40+E41+E42+E43+E44+E45+E46</f>
        <v>130000</v>
      </c>
      <c r="F28" s="293">
        <f>F29+F31+F32+F33+F34+F36+F37+F40+F41+F42+F43+F44+F45</f>
        <v>0</v>
      </c>
      <c r="G28" s="24">
        <f t="shared" si="1"/>
        <v>130000</v>
      </c>
      <c r="H28" s="292">
        <f>H29+H30+H31+H32+H33+H34+H35+H36+H37+H38+H39+H40+H41+H42+H43+H44+H45+H46</f>
        <v>130000</v>
      </c>
      <c r="I28" s="292"/>
      <c r="J28" s="292"/>
      <c r="K28" s="292"/>
      <c r="L28" s="292"/>
      <c r="M28" s="292"/>
      <c r="N28" s="292"/>
      <c r="O28" s="292"/>
      <c r="P28" s="299"/>
    </row>
    <row r="29" spans="2:16" ht="18.75">
      <c r="B29" s="33"/>
      <c r="C29" s="295" t="s">
        <v>174</v>
      </c>
      <c r="D29" s="296">
        <v>611211</v>
      </c>
      <c r="E29" s="29">
        <v>33000</v>
      </c>
      <c r="F29" s="29"/>
      <c r="G29" s="30">
        <f t="shared" si="1"/>
        <v>33000</v>
      </c>
      <c r="H29" s="29">
        <v>33000</v>
      </c>
      <c r="I29" s="29"/>
      <c r="J29" s="29"/>
      <c r="K29" s="29"/>
      <c r="L29" s="29"/>
      <c r="M29" s="29"/>
      <c r="N29" s="29"/>
      <c r="O29" s="29"/>
      <c r="P29" s="294"/>
    </row>
    <row r="30" spans="2:16" ht="18.75">
      <c r="B30" s="33"/>
      <c r="C30" s="295" t="s">
        <v>175</v>
      </c>
      <c r="D30" s="296">
        <v>611212</v>
      </c>
      <c r="E30" s="29">
        <v>0</v>
      </c>
      <c r="F30" s="29"/>
      <c r="G30" s="30">
        <f t="shared" si="1"/>
        <v>0</v>
      </c>
      <c r="H30" s="29">
        <v>0</v>
      </c>
      <c r="I30" s="29"/>
      <c r="J30" s="29"/>
      <c r="K30" s="29"/>
      <c r="L30" s="29"/>
      <c r="M30" s="29"/>
      <c r="N30" s="29"/>
      <c r="O30" s="29"/>
      <c r="P30" s="294"/>
    </row>
    <row r="31" spans="2:16" ht="18.75">
      <c r="B31" s="33"/>
      <c r="C31" s="295" t="s">
        <v>176</v>
      </c>
      <c r="D31" s="296">
        <v>611213</v>
      </c>
      <c r="E31" s="29">
        <v>7500</v>
      </c>
      <c r="F31" s="29"/>
      <c r="G31" s="30">
        <f t="shared" si="1"/>
        <v>7500</v>
      </c>
      <c r="H31" s="29">
        <v>7500</v>
      </c>
      <c r="I31" s="29"/>
      <c r="J31" s="29"/>
      <c r="K31" s="29"/>
      <c r="L31" s="29"/>
      <c r="M31" s="29"/>
      <c r="N31" s="29"/>
      <c r="O31" s="29"/>
      <c r="P31" s="294"/>
    </row>
    <row r="32" spans="2:16" ht="18.75">
      <c r="B32" s="33"/>
      <c r="C32" s="295" t="s">
        <v>177</v>
      </c>
      <c r="D32" s="296">
        <v>611214</v>
      </c>
      <c r="E32" s="29">
        <v>5000</v>
      </c>
      <c r="F32" s="29"/>
      <c r="G32" s="30">
        <f t="shared" si="1"/>
        <v>5000</v>
      </c>
      <c r="H32" s="29">
        <v>5000</v>
      </c>
      <c r="I32" s="29"/>
      <c r="J32" s="29"/>
      <c r="K32" s="29"/>
      <c r="L32" s="29"/>
      <c r="M32" s="29"/>
      <c r="N32" s="29"/>
      <c r="O32" s="29"/>
      <c r="P32" s="294"/>
    </row>
    <row r="33" spans="2:16" ht="18.75">
      <c r="B33" s="33"/>
      <c r="C33" s="295" t="s">
        <v>178</v>
      </c>
      <c r="D33" s="296">
        <v>611221</v>
      </c>
      <c r="E33" s="29">
        <v>50000</v>
      </c>
      <c r="F33" s="29"/>
      <c r="G33" s="30">
        <f t="shared" si="1"/>
        <v>50000</v>
      </c>
      <c r="H33" s="29">
        <v>50000</v>
      </c>
      <c r="I33" s="29"/>
      <c r="J33" s="29"/>
      <c r="K33" s="29"/>
      <c r="L33" s="29"/>
      <c r="M33" s="29"/>
      <c r="N33" s="29"/>
      <c r="O33" s="29"/>
      <c r="P33" s="294"/>
    </row>
    <row r="34" spans="2:16" ht="18.75">
      <c r="B34" s="33"/>
      <c r="C34" s="295" t="s">
        <v>179</v>
      </c>
      <c r="D34" s="296">
        <v>611224</v>
      </c>
      <c r="E34" s="29">
        <v>11500</v>
      </c>
      <c r="F34" s="29"/>
      <c r="G34" s="30">
        <f t="shared" si="1"/>
        <v>11500</v>
      </c>
      <c r="H34" s="29">
        <v>11500</v>
      </c>
      <c r="I34" s="29"/>
      <c r="J34" s="29"/>
      <c r="K34" s="29"/>
      <c r="L34" s="29"/>
      <c r="M34" s="29"/>
      <c r="N34" s="29"/>
      <c r="O34" s="29"/>
      <c r="P34" s="294"/>
    </row>
    <row r="35" spans="2:16" ht="18.75">
      <c r="B35" s="33"/>
      <c r="C35" s="295" t="s">
        <v>180</v>
      </c>
      <c r="D35" s="296">
        <v>611225</v>
      </c>
      <c r="E35" s="29">
        <v>0</v>
      </c>
      <c r="F35" s="29"/>
      <c r="G35" s="30">
        <f t="shared" si="1"/>
        <v>0</v>
      </c>
      <c r="H35" s="29">
        <v>0</v>
      </c>
      <c r="I35" s="29"/>
      <c r="J35" s="29"/>
      <c r="K35" s="29"/>
      <c r="L35" s="29"/>
      <c r="M35" s="29"/>
      <c r="N35" s="29"/>
      <c r="O35" s="29"/>
      <c r="P35" s="294"/>
    </row>
    <row r="36" spans="2:16" ht="18.75">
      <c r="B36" s="33"/>
      <c r="C36" s="295" t="s">
        <v>181</v>
      </c>
      <c r="D36" s="296">
        <v>611226</v>
      </c>
      <c r="E36" s="29">
        <v>1000</v>
      </c>
      <c r="F36" s="29"/>
      <c r="G36" s="30">
        <f t="shared" si="1"/>
        <v>1000</v>
      </c>
      <c r="H36" s="29">
        <v>1000</v>
      </c>
      <c r="I36" s="29"/>
      <c r="J36" s="29"/>
      <c r="K36" s="29"/>
      <c r="L36" s="29"/>
      <c r="M36" s="29"/>
      <c r="N36" s="29"/>
      <c r="O36" s="29"/>
      <c r="P36" s="294"/>
    </row>
    <row r="37" spans="2:16" ht="18.75">
      <c r="B37" s="33"/>
      <c r="C37" s="295" t="s">
        <v>182</v>
      </c>
      <c r="D37" s="296">
        <v>611227</v>
      </c>
      <c r="E37" s="29">
        <v>7500</v>
      </c>
      <c r="F37" s="29"/>
      <c r="G37" s="30">
        <f t="shared" si="1"/>
        <v>7500</v>
      </c>
      <c r="H37" s="29">
        <v>7500</v>
      </c>
      <c r="I37" s="29"/>
      <c r="J37" s="29"/>
      <c r="K37" s="29"/>
      <c r="L37" s="29"/>
      <c r="M37" s="29"/>
      <c r="N37" s="29"/>
      <c r="O37" s="29"/>
      <c r="P37" s="294"/>
    </row>
    <row r="38" spans="2:16" ht="18.75">
      <c r="B38" s="33"/>
      <c r="C38" s="295" t="s">
        <v>183</v>
      </c>
      <c r="D38" s="296">
        <v>611228</v>
      </c>
      <c r="E38" s="29">
        <v>0</v>
      </c>
      <c r="F38" s="29"/>
      <c r="G38" s="30">
        <f t="shared" si="1"/>
        <v>0</v>
      </c>
      <c r="H38" s="29">
        <v>0</v>
      </c>
      <c r="I38" s="29"/>
      <c r="J38" s="29"/>
      <c r="K38" s="29"/>
      <c r="L38" s="29"/>
      <c r="M38" s="29"/>
      <c r="N38" s="29"/>
      <c r="O38" s="29"/>
      <c r="P38" s="294"/>
    </row>
    <row r="39" spans="2:16" ht="18.75">
      <c r="B39" s="33"/>
      <c r="C39" s="295" t="s">
        <v>184</v>
      </c>
      <c r="D39" s="296">
        <v>611239</v>
      </c>
      <c r="E39" s="29">
        <v>0</v>
      </c>
      <c r="F39" s="29"/>
      <c r="G39" s="30">
        <f t="shared" si="1"/>
        <v>0</v>
      </c>
      <c r="H39" s="29">
        <v>0</v>
      </c>
      <c r="I39" s="29"/>
      <c r="J39" s="29"/>
      <c r="K39" s="29"/>
      <c r="L39" s="29"/>
      <c r="M39" s="29"/>
      <c r="N39" s="29"/>
      <c r="O39" s="29"/>
      <c r="P39" s="294"/>
    </row>
    <row r="40" spans="2:16" ht="18.75">
      <c r="B40" s="33"/>
      <c r="C40" s="295" t="s">
        <v>185</v>
      </c>
      <c r="D40" s="296">
        <v>611272</v>
      </c>
      <c r="E40" s="29">
        <v>3000</v>
      </c>
      <c r="F40" s="29"/>
      <c r="G40" s="30">
        <f t="shared" si="1"/>
        <v>3000</v>
      </c>
      <c r="H40" s="29">
        <v>3000</v>
      </c>
      <c r="I40" s="29"/>
      <c r="J40" s="29"/>
      <c r="K40" s="29"/>
      <c r="L40" s="29"/>
      <c r="M40" s="29"/>
      <c r="N40" s="29"/>
      <c r="O40" s="29"/>
      <c r="P40" s="294"/>
    </row>
    <row r="41" spans="2:16" ht="18.75">
      <c r="B41" s="33"/>
      <c r="C41" s="295" t="s">
        <v>186</v>
      </c>
      <c r="D41" s="296">
        <v>611273</v>
      </c>
      <c r="E41" s="29">
        <v>6000</v>
      </c>
      <c r="F41" s="29"/>
      <c r="G41" s="30">
        <f t="shared" si="1"/>
        <v>6000</v>
      </c>
      <c r="H41" s="29">
        <v>6000</v>
      </c>
      <c r="I41" s="29"/>
      <c r="J41" s="29"/>
      <c r="K41" s="29"/>
      <c r="L41" s="29"/>
      <c r="M41" s="29"/>
      <c r="N41" s="29"/>
      <c r="O41" s="29"/>
      <c r="P41" s="294"/>
    </row>
    <row r="42" spans="2:16" ht="18.75">
      <c r="B42" s="33"/>
      <c r="C42" s="295" t="s">
        <v>187</v>
      </c>
      <c r="D42" s="296">
        <v>611274</v>
      </c>
      <c r="E42" s="29">
        <v>4000</v>
      </c>
      <c r="F42" s="29"/>
      <c r="G42" s="30">
        <f t="shared" si="1"/>
        <v>4000</v>
      </c>
      <c r="H42" s="29">
        <v>4000</v>
      </c>
      <c r="I42" s="29"/>
      <c r="J42" s="29"/>
      <c r="K42" s="29"/>
      <c r="L42" s="29"/>
      <c r="M42" s="29"/>
      <c r="N42" s="29"/>
      <c r="O42" s="29"/>
      <c r="P42" s="294"/>
    </row>
    <row r="43" spans="2:16" ht="18.75">
      <c r="B43" s="33"/>
      <c r="C43" s="295" t="s">
        <v>188</v>
      </c>
      <c r="D43" s="296">
        <v>611275</v>
      </c>
      <c r="E43" s="29">
        <v>500</v>
      </c>
      <c r="F43" s="29"/>
      <c r="G43" s="30">
        <f t="shared" si="1"/>
        <v>500</v>
      </c>
      <c r="H43" s="29">
        <v>500</v>
      </c>
      <c r="I43" s="29"/>
      <c r="J43" s="29"/>
      <c r="K43" s="29"/>
      <c r="L43" s="29"/>
      <c r="M43" s="29"/>
      <c r="N43" s="29"/>
      <c r="O43" s="29"/>
      <c r="P43" s="294"/>
    </row>
    <row r="44" spans="2:16" ht="18.75">
      <c r="B44" s="33"/>
      <c r="C44" s="295" t="s">
        <v>189</v>
      </c>
      <c r="D44" s="296">
        <v>611276</v>
      </c>
      <c r="E44" s="29">
        <v>500</v>
      </c>
      <c r="F44" s="29"/>
      <c r="G44" s="30">
        <f t="shared" si="1"/>
        <v>500</v>
      </c>
      <c r="H44" s="29">
        <v>500</v>
      </c>
      <c r="I44" s="29"/>
      <c r="J44" s="29"/>
      <c r="K44" s="29"/>
      <c r="L44" s="29"/>
      <c r="M44" s="29"/>
      <c r="N44" s="29"/>
      <c r="O44" s="29"/>
      <c r="P44" s="294"/>
    </row>
    <row r="45" spans="2:16" ht="18.75">
      <c r="B45" s="33"/>
      <c r="C45" s="295" t="s">
        <v>190</v>
      </c>
      <c r="D45" s="296">
        <v>611277</v>
      </c>
      <c r="E45" s="29">
        <v>500</v>
      </c>
      <c r="F45" s="29"/>
      <c r="G45" s="30">
        <f t="shared" si="1"/>
        <v>500</v>
      </c>
      <c r="H45" s="29">
        <v>500</v>
      </c>
      <c r="I45" s="29"/>
      <c r="J45" s="29"/>
      <c r="K45" s="29"/>
      <c r="L45" s="29"/>
      <c r="M45" s="29"/>
      <c r="N45" s="29"/>
      <c r="O45" s="29"/>
      <c r="P45" s="294"/>
    </row>
    <row r="46" spans="2:16" ht="18.75">
      <c r="B46" s="33"/>
      <c r="C46" s="295" t="s">
        <v>172</v>
      </c>
      <c r="D46" s="296">
        <v>611291</v>
      </c>
      <c r="E46" s="29">
        <v>0</v>
      </c>
      <c r="F46" s="29"/>
      <c r="G46" s="30">
        <f t="shared" si="1"/>
        <v>0</v>
      </c>
      <c r="H46" s="29">
        <v>0</v>
      </c>
      <c r="I46" s="29"/>
      <c r="J46" s="29"/>
      <c r="K46" s="29"/>
      <c r="L46" s="29"/>
      <c r="M46" s="29"/>
      <c r="N46" s="29"/>
      <c r="O46" s="29"/>
      <c r="P46" s="294"/>
    </row>
    <row r="47" spans="2:16" ht="33.75" customHeight="1">
      <c r="B47" s="36">
        <v>3</v>
      </c>
      <c r="C47" s="300" t="s">
        <v>14</v>
      </c>
      <c r="D47" s="298">
        <v>613100</v>
      </c>
      <c r="E47" s="292">
        <v>18000</v>
      </c>
      <c r="F47" s="293">
        <f>F50+F51+F52+F54+F56+F57+F58+F59</f>
        <v>0</v>
      </c>
      <c r="G47" s="24">
        <f t="shared" si="1"/>
        <v>18000</v>
      </c>
      <c r="H47" s="292">
        <v>18000</v>
      </c>
      <c r="I47" s="29"/>
      <c r="J47" s="29"/>
      <c r="K47" s="29"/>
      <c r="L47" s="29"/>
      <c r="M47" s="29"/>
      <c r="N47" s="29"/>
      <c r="O47" s="29"/>
      <c r="P47" s="294"/>
    </row>
    <row r="48" spans="2:16" ht="18.75">
      <c r="B48" s="33"/>
      <c r="C48" s="295" t="s">
        <v>191</v>
      </c>
      <c r="D48" s="296">
        <v>613111</v>
      </c>
      <c r="E48" s="29">
        <v>0</v>
      </c>
      <c r="F48" s="29"/>
      <c r="G48" s="30">
        <f t="shared" si="1"/>
        <v>0</v>
      </c>
      <c r="H48" s="29">
        <v>0</v>
      </c>
      <c r="I48" s="29"/>
      <c r="J48" s="29"/>
      <c r="K48" s="29"/>
      <c r="L48" s="29"/>
      <c r="M48" s="29"/>
      <c r="N48" s="29"/>
      <c r="O48" s="29"/>
      <c r="P48" s="294"/>
    </row>
    <row r="49" spans="2:16" ht="18.75">
      <c r="B49" s="33"/>
      <c r="C49" s="295" t="s">
        <v>192</v>
      </c>
      <c r="D49" s="301" t="s">
        <v>193</v>
      </c>
      <c r="E49" s="29">
        <v>1000</v>
      </c>
      <c r="F49" s="29"/>
      <c r="G49" s="30">
        <f t="shared" si="1"/>
        <v>1000</v>
      </c>
      <c r="H49" s="29">
        <v>1000</v>
      </c>
      <c r="I49" s="29"/>
      <c r="J49" s="29"/>
      <c r="K49" s="29"/>
      <c r="L49" s="29"/>
      <c r="M49" s="29"/>
      <c r="N49" s="29"/>
      <c r="O49" s="29"/>
      <c r="P49" s="294"/>
    </row>
    <row r="50" spans="2:16" ht="18.75">
      <c r="B50" s="33"/>
      <c r="C50" s="295" t="s">
        <v>194</v>
      </c>
      <c r="D50" s="301" t="s">
        <v>195</v>
      </c>
      <c r="E50" s="29">
        <v>700</v>
      </c>
      <c r="F50" s="29"/>
      <c r="G50" s="30">
        <f t="shared" si="1"/>
        <v>700</v>
      </c>
      <c r="H50" s="29">
        <v>700</v>
      </c>
      <c r="I50" s="29"/>
      <c r="J50" s="29"/>
      <c r="K50" s="29"/>
      <c r="L50" s="29"/>
      <c r="M50" s="29"/>
      <c r="N50" s="29"/>
      <c r="O50" s="29"/>
      <c r="P50" s="294"/>
    </row>
    <row r="51" spans="2:16" ht="18.75">
      <c r="B51" s="33"/>
      <c r="C51" s="295" t="s">
        <v>196</v>
      </c>
      <c r="D51" s="301" t="s">
        <v>197</v>
      </c>
      <c r="E51" s="29">
        <v>3000</v>
      </c>
      <c r="F51" s="29"/>
      <c r="G51" s="30">
        <f t="shared" si="1"/>
        <v>3000</v>
      </c>
      <c r="H51" s="29">
        <v>3000</v>
      </c>
      <c r="I51" s="29"/>
      <c r="J51" s="29"/>
      <c r="K51" s="29"/>
      <c r="L51" s="29"/>
      <c r="M51" s="29"/>
      <c r="N51" s="29"/>
      <c r="O51" s="29"/>
      <c r="P51" s="294"/>
    </row>
    <row r="52" spans="2:16" ht="18.75">
      <c r="B52" s="33"/>
      <c r="C52" s="295" t="s">
        <v>198</v>
      </c>
      <c r="D52" s="301" t="s">
        <v>199</v>
      </c>
      <c r="E52" s="29">
        <v>500</v>
      </c>
      <c r="F52" s="29"/>
      <c r="G52" s="30">
        <f t="shared" si="1"/>
        <v>500</v>
      </c>
      <c r="H52" s="29">
        <v>500</v>
      </c>
      <c r="I52" s="29"/>
      <c r="J52" s="29"/>
      <c r="K52" s="29"/>
      <c r="L52" s="29"/>
      <c r="M52" s="29"/>
      <c r="N52" s="29"/>
      <c r="O52" s="29"/>
      <c r="P52" s="294"/>
    </row>
    <row r="53" spans="2:16" ht="18.75">
      <c r="B53" s="33"/>
      <c r="C53" s="295" t="s">
        <v>200</v>
      </c>
      <c r="D53" s="301" t="s">
        <v>201</v>
      </c>
      <c r="E53" s="29">
        <v>0</v>
      </c>
      <c r="F53" s="29"/>
      <c r="G53" s="30">
        <f t="shared" si="1"/>
        <v>0</v>
      </c>
      <c r="H53" s="29">
        <v>0</v>
      </c>
      <c r="I53" s="29"/>
      <c r="J53" s="29"/>
      <c r="K53" s="29"/>
      <c r="L53" s="29"/>
      <c r="M53" s="29"/>
      <c r="N53" s="29"/>
      <c r="O53" s="29"/>
      <c r="P53" s="294"/>
    </row>
    <row r="54" spans="2:16" ht="18.75">
      <c r="B54" s="33"/>
      <c r="C54" s="295" t="s">
        <v>202</v>
      </c>
      <c r="D54" s="301" t="s">
        <v>203</v>
      </c>
      <c r="E54" s="29">
        <v>2500</v>
      </c>
      <c r="F54" s="29"/>
      <c r="G54" s="30">
        <f t="shared" si="1"/>
        <v>2500</v>
      </c>
      <c r="H54" s="29">
        <v>2500</v>
      </c>
      <c r="I54" s="29"/>
      <c r="J54" s="29"/>
      <c r="K54" s="29"/>
      <c r="L54" s="29"/>
      <c r="M54" s="29"/>
      <c r="N54" s="29"/>
      <c r="O54" s="29"/>
      <c r="P54" s="294"/>
    </row>
    <row r="55" spans="2:16" ht="18.75">
      <c r="B55" s="33"/>
      <c r="C55" s="295" t="s">
        <v>204</v>
      </c>
      <c r="D55" s="301" t="s">
        <v>205</v>
      </c>
      <c r="E55" s="29">
        <v>0</v>
      </c>
      <c r="F55" s="29"/>
      <c r="G55" s="30">
        <f t="shared" si="1"/>
        <v>0</v>
      </c>
      <c r="H55" s="29">
        <v>0</v>
      </c>
      <c r="I55" s="29"/>
      <c r="J55" s="29"/>
      <c r="K55" s="29"/>
      <c r="L55" s="29"/>
      <c r="M55" s="29"/>
      <c r="N55" s="29"/>
      <c r="O55" s="29"/>
      <c r="P55" s="294"/>
    </row>
    <row r="56" spans="2:16" ht="18.75">
      <c r="B56" s="33"/>
      <c r="C56" s="295" t="s">
        <v>206</v>
      </c>
      <c r="D56" s="301" t="s">
        <v>207</v>
      </c>
      <c r="E56" s="29">
        <v>2000</v>
      </c>
      <c r="F56" s="29"/>
      <c r="G56" s="30">
        <f t="shared" si="1"/>
        <v>2000</v>
      </c>
      <c r="H56" s="29">
        <v>2000</v>
      </c>
      <c r="I56" s="29"/>
      <c r="J56" s="29"/>
      <c r="K56" s="29"/>
      <c r="L56" s="29"/>
      <c r="M56" s="29"/>
      <c r="N56" s="29"/>
      <c r="O56" s="29"/>
      <c r="P56" s="294"/>
    </row>
    <row r="57" spans="2:16" ht="18.75">
      <c r="B57" s="33"/>
      <c r="C57" s="295" t="s">
        <v>208</v>
      </c>
      <c r="D57" s="301" t="s">
        <v>209</v>
      </c>
      <c r="E57" s="29">
        <v>8000</v>
      </c>
      <c r="F57" s="29"/>
      <c r="G57" s="30">
        <f t="shared" si="1"/>
        <v>8000</v>
      </c>
      <c r="H57" s="29">
        <v>8000</v>
      </c>
      <c r="I57" s="29"/>
      <c r="J57" s="29"/>
      <c r="K57" s="29"/>
      <c r="L57" s="29"/>
      <c r="M57" s="29"/>
      <c r="N57" s="29"/>
      <c r="O57" s="29"/>
      <c r="P57" s="294"/>
    </row>
    <row r="58" spans="2:16" ht="18.75">
      <c r="B58" s="33"/>
      <c r="C58" s="295" t="s">
        <v>210</v>
      </c>
      <c r="D58" s="301" t="s">
        <v>211</v>
      </c>
      <c r="E58" s="29">
        <v>50</v>
      </c>
      <c r="F58" s="29"/>
      <c r="G58" s="30">
        <f t="shared" si="1"/>
        <v>50</v>
      </c>
      <c r="H58" s="29">
        <v>50</v>
      </c>
      <c r="I58" s="29"/>
      <c r="J58" s="29"/>
      <c r="K58" s="29"/>
      <c r="L58" s="29"/>
      <c r="M58" s="29"/>
      <c r="N58" s="29"/>
      <c r="O58" s="29"/>
      <c r="P58" s="294"/>
    </row>
    <row r="59" spans="2:16" ht="18.75">
      <c r="B59" s="33"/>
      <c r="C59" s="295" t="s">
        <v>212</v>
      </c>
      <c r="D59" s="301" t="s">
        <v>213</v>
      </c>
      <c r="E59" s="29">
        <v>250</v>
      </c>
      <c r="F59" s="29"/>
      <c r="G59" s="30">
        <f t="shared" si="1"/>
        <v>250</v>
      </c>
      <c r="H59" s="29">
        <v>250</v>
      </c>
      <c r="I59" s="29"/>
      <c r="J59" s="29"/>
      <c r="K59" s="29"/>
      <c r="L59" s="29"/>
      <c r="M59" s="29"/>
      <c r="N59" s="29"/>
      <c r="O59" s="29"/>
      <c r="P59" s="294"/>
    </row>
    <row r="60" spans="2:16" ht="34.5" customHeight="1">
      <c r="B60" s="36">
        <v>4</v>
      </c>
      <c r="C60" s="297" t="s">
        <v>81</v>
      </c>
      <c r="D60" s="298">
        <v>613200</v>
      </c>
      <c r="E60" s="292">
        <f>E61+E62+E64+E63</f>
        <v>18000</v>
      </c>
      <c r="F60" s="293">
        <f>F61+F62+F63+F64</f>
        <v>0</v>
      </c>
      <c r="G60" s="24">
        <f t="shared" si="1"/>
        <v>18000</v>
      </c>
      <c r="H60" s="292">
        <f>H61+H62+H63+H64</f>
        <v>18000</v>
      </c>
      <c r="I60" s="29"/>
      <c r="J60" s="29"/>
      <c r="K60" s="29"/>
      <c r="L60" s="29"/>
      <c r="M60" s="29"/>
      <c r="N60" s="29"/>
      <c r="O60" s="29"/>
      <c r="P60" s="294"/>
    </row>
    <row r="61" spans="2:16" ht="18.75">
      <c r="B61" s="33"/>
      <c r="C61" s="295" t="s">
        <v>214</v>
      </c>
      <c r="D61" s="301" t="s">
        <v>215</v>
      </c>
      <c r="E61" s="29">
        <f aca="true" t="shared" si="2" ref="E61:E71">G61</f>
        <v>9000</v>
      </c>
      <c r="F61" s="29"/>
      <c r="G61" s="30">
        <f t="shared" si="1"/>
        <v>9000</v>
      </c>
      <c r="H61" s="29">
        <v>9000</v>
      </c>
      <c r="I61" s="29"/>
      <c r="J61" s="29"/>
      <c r="K61" s="29"/>
      <c r="L61" s="29"/>
      <c r="M61" s="29"/>
      <c r="N61" s="29"/>
      <c r="O61" s="29"/>
      <c r="P61" s="294"/>
    </row>
    <row r="62" spans="2:16" ht="18.75">
      <c r="B62" s="33"/>
      <c r="C62" s="295" t="s">
        <v>216</v>
      </c>
      <c r="D62" s="301" t="s">
        <v>217</v>
      </c>
      <c r="E62" s="29">
        <f t="shared" si="2"/>
        <v>4800</v>
      </c>
      <c r="F62" s="29"/>
      <c r="G62" s="30">
        <f t="shared" si="1"/>
        <v>4800</v>
      </c>
      <c r="H62" s="29">
        <v>4800</v>
      </c>
      <c r="I62" s="29"/>
      <c r="J62" s="29"/>
      <c r="K62" s="29"/>
      <c r="L62" s="29"/>
      <c r="M62" s="29"/>
      <c r="N62" s="29"/>
      <c r="O62" s="29"/>
      <c r="P62" s="294"/>
    </row>
    <row r="63" spans="2:16" ht="18.75">
      <c r="B63" s="33"/>
      <c r="C63" s="295" t="s">
        <v>218</v>
      </c>
      <c r="D63" s="301" t="s">
        <v>219</v>
      </c>
      <c r="E63" s="29">
        <f t="shared" si="2"/>
        <v>2300</v>
      </c>
      <c r="F63" s="29"/>
      <c r="G63" s="30">
        <f t="shared" si="1"/>
        <v>2300</v>
      </c>
      <c r="H63" s="29">
        <v>2300</v>
      </c>
      <c r="I63" s="29"/>
      <c r="J63" s="29"/>
      <c r="K63" s="29"/>
      <c r="L63" s="29"/>
      <c r="M63" s="29"/>
      <c r="N63" s="29"/>
      <c r="O63" s="29"/>
      <c r="P63" s="294"/>
    </row>
    <row r="64" spans="2:16" ht="18.75">
      <c r="B64" s="33"/>
      <c r="C64" s="295" t="s">
        <v>220</v>
      </c>
      <c r="D64" s="301" t="s">
        <v>221</v>
      </c>
      <c r="E64" s="29">
        <f t="shared" si="2"/>
        <v>1900</v>
      </c>
      <c r="F64" s="29"/>
      <c r="G64" s="30">
        <f t="shared" si="1"/>
        <v>1900</v>
      </c>
      <c r="H64" s="29">
        <v>1900</v>
      </c>
      <c r="I64" s="29"/>
      <c r="J64" s="29"/>
      <c r="K64" s="29"/>
      <c r="L64" s="29"/>
      <c r="M64" s="29"/>
      <c r="N64" s="29"/>
      <c r="O64" s="29"/>
      <c r="P64" s="294"/>
    </row>
    <row r="65" spans="2:16" ht="35.25" customHeight="1">
      <c r="B65" s="36">
        <v>5</v>
      </c>
      <c r="C65" s="297" t="s">
        <v>16</v>
      </c>
      <c r="D65" s="298">
        <v>613300</v>
      </c>
      <c r="E65" s="292">
        <f>E66+E67+E68+E69+E70+E71</f>
        <v>21000</v>
      </c>
      <c r="F65" s="293">
        <f>F66+F67+F68+F69+F70</f>
        <v>0</v>
      </c>
      <c r="G65" s="24">
        <f t="shared" si="1"/>
        <v>21000</v>
      </c>
      <c r="H65" s="292">
        <f>H66+H67+H68+H69+H70+H71</f>
        <v>21000</v>
      </c>
      <c r="I65" s="29"/>
      <c r="J65" s="29"/>
      <c r="K65" s="29"/>
      <c r="L65" s="29"/>
      <c r="M65" s="29"/>
      <c r="N65" s="29"/>
      <c r="O65" s="29"/>
      <c r="P65" s="294"/>
    </row>
    <row r="66" spans="2:16" ht="18.75">
      <c r="B66" s="33"/>
      <c r="C66" s="295" t="s">
        <v>222</v>
      </c>
      <c r="D66" s="301" t="s">
        <v>223</v>
      </c>
      <c r="E66" s="29">
        <f t="shared" si="2"/>
        <v>9500</v>
      </c>
      <c r="F66" s="29"/>
      <c r="G66" s="30">
        <f t="shared" si="1"/>
        <v>9500</v>
      </c>
      <c r="H66" s="29">
        <v>9500</v>
      </c>
      <c r="I66" s="29"/>
      <c r="J66" s="29"/>
      <c r="K66" s="29"/>
      <c r="L66" s="29"/>
      <c r="M66" s="29"/>
      <c r="N66" s="29"/>
      <c r="O66" s="29"/>
      <c r="P66" s="294"/>
    </row>
    <row r="67" spans="2:16" ht="18.75">
      <c r="B67" s="33"/>
      <c r="C67" s="295" t="s">
        <v>224</v>
      </c>
      <c r="D67" s="301" t="s">
        <v>225</v>
      </c>
      <c r="E67" s="29">
        <f t="shared" si="2"/>
        <v>8000</v>
      </c>
      <c r="F67" s="29"/>
      <c r="G67" s="30">
        <f t="shared" si="1"/>
        <v>8000</v>
      </c>
      <c r="H67" s="29">
        <v>8000</v>
      </c>
      <c r="I67" s="29"/>
      <c r="J67" s="29"/>
      <c r="K67" s="29"/>
      <c r="L67" s="29"/>
      <c r="M67" s="29"/>
      <c r="N67" s="29"/>
      <c r="O67" s="29"/>
      <c r="P67" s="294"/>
    </row>
    <row r="68" spans="2:16" ht="18.75">
      <c r="B68" s="33"/>
      <c r="C68" s="295" t="s">
        <v>226</v>
      </c>
      <c r="D68" s="301" t="s">
        <v>227</v>
      </c>
      <c r="E68" s="29">
        <f t="shared" si="2"/>
        <v>900</v>
      </c>
      <c r="F68" s="29"/>
      <c r="G68" s="30">
        <f t="shared" si="1"/>
        <v>900</v>
      </c>
      <c r="H68" s="29">
        <v>900</v>
      </c>
      <c r="I68" s="29"/>
      <c r="J68" s="29"/>
      <c r="K68" s="29"/>
      <c r="L68" s="29"/>
      <c r="M68" s="29"/>
      <c r="N68" s="29"/>
      <c r="O68" s="29"/>
      <c r="P68" s="294"/>
    </row>
    <row r="69" spans="2:16" ht="18.75">
      <c r="B69" s="33"/>
      <c r="C69" s="295" t="s">
        <v>228</v>
      </c>
      <c r="D69" s="301" t="s">
        <v>229</v>
      </c>
      <c r="E69" s="29">
        <f t="shared" si="2"/>
        <v>1200</v>
      </c>
      <c r="F69" s="29"/>
      <c r="G69" s="30">
        <f t="shared" si="1"/>
        <v>1200</v>
      </c>
      <c r="H69" s="29">
        <v>1200</v>
      </c>
      <c r="I69" s="29"/>
      <c r="J69" s="29"/>
      <c r="K69" s="29"/>
      <c r="L69" s="29"/>
      <c r="M69" s="29"/>
      <c r="N69" s="29"/>
      <c r="O69" s="29"/>
      <c r="P69" s="294"/>
    </row>
    <row r="70" spans="2:16" ht="18.75">
      <c r="B70" s="33"/>
      <c r="C70" s="295" t="s">
        <v>230</v>
      </c>
      <c r="D70" s="301" t="s">
        <v>231</v>
      </c>
      <c r="E70" s="29">
        <f t="shared" si="2"/>
        <v>1000</v>
      </c>
      <c r="F70" s="29"/>
      <c r="G70" s="30">
        <f t="shared" si="1"/>
        <v>1000</v>
      </c>
      <c r="H70" s="29">
        <v>1000</v>
      </c>
      <c r="I70" s="29"/>
      <c r="J70" s="29"/>
      <c r="K70" s="29"/>
      <c r="L70" s="29"/>
      <c r="M70" s="29"/>
      <c r="N70" s="29"/>
      <c r="O70" s="29"/>
      <c r="P70" s="294"/>
    </row>
    <row r="71" spans="2:16" ht="18.75">
      <c r="B71" s="33"/>
      <c r="C71" s="295" t="s">
        <v>232</v>
      </c>
      <c r="D71" s="301" t="s">
        <v>233</v>
      </c>
      <c r="E71" s="29">
        <f t="shared" si="2"/>
        <v>400</v>
      </c>
      <c r="F71" s="29"/>
      <c r="G71" s="30">
        <f t="shared" si="1"/>
        <v>400</v>
      </c>
      <c r="H71" s="29">
        <v>400</v>
      </c>
      <c r="I71" s="29"/>
      <c r="J71" s="29"/>
      <c r="K71" s="29"/>
      <c r="L71" s="29"/>
      <c r="M71" s="29"/>
      <c r="N71" s="29"/>
      <c r="O71" s="29"/>
      <c r="P71" s="294"/>
    </row>
    <row r="72" spans="2:16" ht="33" customHeight="1">
      <c r="B72" s="36">
        <v>6</v>
      </c>
      <c r="C72" s="300" t="s">
        <v>40</v>
      </c>
      <c r="D72" s="298">
        <v>613400</v>
      </c>
      <c r="E72" s="292">
        <f>E73+E74+E75+E76+E77+E78+E79+E80+E81+E82+E83</f>
        <v>15000</v>
      </c>
      <c r="F72" s="293">
        <f>F73+F74+F77+F81+F82</f>
        <v>0</v>
      </c>
      <c r="G72" s="24">
        <f t="shared" si="1"/>
        <v>15000</v>
      </c>
      <c r="H72" s="292">
        <f>H73+H74+H75+H76+H77+H78+H79+H80+H81+H82+H83</f>
        <v>15000</v>
      </c>
      <c r="I72" s="29"/>
      <c r="J72" s="29"/>
      <c r="K72" s="29"/>
      <c r="L72" s="29"/>
      <c r="M72" s="29"/>
      <c r="N72" s="29"/>
      <c r="O72" s="29"/>
      <c r="P72" s="294"/>
    </row>
    <row r="73" spans="2:16" ht="18.75">
      <c r="B73" s="33"/>
      <c r="C73" s="302" t="s">
        <v>234</v>
      </c>
      <c r="D73" s="303" t="s">
        <v>235</v>
      </c>
      <c r="E73" s="29">
        <f aca="true" t="shared" si="3" ref="E73:E105">G73</f>
        <v>1000</v>
      </c>
      <c r="F73" s="29"/>
      <c r="G73" s="30">
        <f t="shared" si="1"/>
        <v>1000</v>
      </c>
      <c r="H73" s="29">
        <v>1000</v>
      </c>
      <c r="I73" s="29"/>
      <c r="J73" s="29"/>
      <c r="K73" s="29"/>
      <c r="L73" s="29"/>
      <c r="M73" s="29"/>
      <c r="N73" s="29"/>
      <c r="O73" s="29"/>
      <c r="P73" s="294"/>
    </row>
    <row r="74" spans="2:16" ht="18.75">
      <c r="B74" s="33"/>
      <c r="C74" s="302" t="s">
        <v>236</v>
      </c>
      <c r="D74" s="303" t="s">
        <v>237</v>
      </c>
      <c r="E74" s="29">
        <f t="shared" si="3"/>
        <v>7500</v>
      </c>
      <c r="F74" s="29"/>
      <c r="G74" s="30">
        <f t="shared" si="1"/>
        <v>7500</v>
      </c>
      <c r="H74" s="29">
        <v>7500</v>
      </c>
      <c r="I74" s="29"/>
      <c r="J74" s="29"/>
      <c r="K74" s="29"/>
      <c r="L74" s="29"/>
      <c r="M74" s="29"/>
      <c r="N74" s="29"/>
      <c r="O74" s="29"/>
      <c r="P74" s="294"/>
    </row>
    <row r="75" spans="2:16" ht="18.75">
      <c r="B75" s="33"/>
      <c r="C75" s="302" t="s">
        <v>238</v>
      </c>
      <c r="D75" s="303" t="s">
        <v>239</v>
      </c>
      <c r="E75" s="29">
        <f t="shared" si="3"/>
        <v>0</v>
      </c>
      <c r="F75" s="29"/>
      <c r="G75" s="30">
        <f t="shared" si="1"/>
        <v>0</v>
      </c>
      <c r="H75" s="29">
        <v>0</v>
      </c>
      <c r="I75" s="29"/>
      <c r="J75" s="29"/>
      <c r="K75" s="29"/>
      <c r="L75" s="29"/>
      <c r="M75" s="29"/>
      <c r="N75" s="29"/>
      <c r="O75" s="29"/>
      <c r="P75" s="294"/>
    </row>
    <row r="76" spans="2:16" ht="18.75">
      <c r="B76" s="33"/>
      <c r="C76" s="302" t="s">
        <v>240</v>
      </c>
      <c r="D76" s="303" t="s">
        <v>241</v>
      </c>
      <c r="E76" s="29">
        <f t="shared" si="3"/>
        <v>0</v>
      </c>
      <c r="F76" s="29"/>
      <c r="G76" s="30">
        <f t="shared" si="1"/>
        <v>0</v>
      </c>
      <c r="H76" s="29">
        <v>0</v>
      </c>
      <c r="I76" s="29"/>
      <c r="J76" s="29"/>
      <c r="K76" s="29"/>
      <c r="L76" s="29"/>
      <c r="M76" s="29"/>
      <c r="N76" s="29"/>
      <c r="O76" s="29"/>
      <c r="P76" s="294"/>
    </row>
    <row r="77" spans="2:16" ht="18.75">
      <c r="B77" s="33"/>
      <c r="C77" s="302" t="s">
        <v>242</v>
      </c>
      <c r="D77" s="303" t="s">
        <v>243</v>
      </c>
      <c r="E77" s="29">
        <f t="shared" si="3"/>
        <v>1000</v>
      </c>
      <c r="F77" s="29"/>
      <c r="G77" s="30">
        <f aca="true" t="shared" si="4" ref="G77:G130">SUM(H77:P77)</f>
        <v>1000</v>
      </c>
      <c r="H77" s="29">
        <v>1000</v>
      </c>
      <c r="I77" s="29"/>
      <c r="J77" s="29"/>
      <c r="K77" s="29"/>
      <c r="L77" s="29"/>
      <c r="M77" s="29"/>
      <c r="N77" s="29"/>
      <c r="O77" s="29"/>
      <c r="P77" s="294"/>
    </row>
    <row r="78" spans="2:16" ht="18.75">
      <c r="B78" s="33"/>
      <c r="C78" s="302" t="s">
        <v>244</v>
      </c>
      <c r="D78" s="303" t="s">
        <v>245</v>
      </c>
      <c r="E78" s="29">
        <f t="shared" si="3"/>
        <v>1000</v>
      </c>
      <c r="F78" s="29"/>
      <c r="G78" s="30">
        <f t="shared" si="4"/>
        <v>1000</v>
      </c>
      <c r="H78" s="29">
        <v>1000</v>
      </c>
      <c r="I78" s="29"/>
      <c r="J78" s="29"/>
      <c r="K78" s="29"/>
      <c r="L78" s="29"/>
      <c r="M78" s="29"/>
      <c r="N78" s="29"/>
      <c r="O78" s="29"/>
      <c r="P78" s="294"/>
    </row>
    <row r="79" spans="2:16" ht="18.75">
      <c r="B79" s="33"/>
      <c r="C79" s="302" t="s">
        <v>246</v>
      </c>
      <c r="D79" s="303" t="s">
        <v>247</v>
      </c>
      <c r="E79" s="29">
        <f t="shared" si="3"/>
        <v>0</v>
      </c>
      <c r="F79" s="29"/>
      <c r="G79" s="30">
        <f t="shared" si="4"/>
        <v>0</v>
      </c>
      <c r="H79" s="29"/>
      <c r="I79" s="29"/>
      <c r="J79" s="29"/>
      <c r="K79" s="29"/>
      <c r="L79" s="29"/>
      <c r="M79" s="29"/>
      <c r="N79" s="29"/>
      <c r="O79" s="29"/>
      <c r="P79" s="294"/>
    </row>
    <row r="80" spans="2:16" ht="18.75">
      <c r="B80" s="33"/>
      <c r="C80" s="302" t="s">
        <v>248</v>
      </c>
      <c r="D80" s="303" t="s">
        <v>249</v>
      </c>
      <c r="E80" s="29">
        <f t="shared" si="3"/>
        <v>0</v>
      </c>
      <c r="F80" s="29"/>
      <c r="G80" s="30">
        <f t="shared" si="4"/>
        <v>0</v>
      </c>
      <c r="H80" s="29"/>
      <c r="I80" s="29"/>
      <c r="J80" s="29"/>
      <c r="K80" s="29"/>
      <c r="L80" s="29"/>
      <c r="M80" s="29"/>
      <c r="N80" s="29"/>
      <c r="O80" s="29"/>
      <c r="P80" s="294"/>
    </row>
    <row r="81" spans="2:16" ht="18.75">
      <c r="B81" s="33"/>
      <c r="C81" s="302" t="s">
        <v>250</v>
      </c>
      <c r="D81" s="303" t="s">
        <v>251</v>
      </c>
      <c r="E81" s="29">
        <f t="shared" si="3"/>
        <v>3300</v>
      </c>
      <c r="F81" s="29"/>
      <c r="G81" s="30">
        <f t="shared" si="4"/>
        <v>3300</v>
      </c>
      <c r="H81" s="29">
        <v>3300</v>
      </c>
      <c r="I81" s="29"/>
      <c r="J81" s="29"/>
      <c r="K81" s="29"/>
      <c r="L81" s="29"/>
      <c r="M81" s="29"/>
      <c r="N81" s="29"/>
      <c r="O81" s="29"/>
      <c r="P81" s="294"/>
    </row>
    <row r="82" spans="2:16" ht="18.75">
      <c r="B82" s="33"/>
      <c r="C82" s="302" t="s">
        <v>252</v>
      </c>
      <c r="D82" s="303" t="s">
        <v>253</v>
      </c>
      <c r="E82" s="29">
        <f t="shared" si="3"/>
        <v>200</v>
      </c>
      <c r="F82" s="29"/>
      <c r="G82" s="30">
        <f t="shared" si="4"/>
        <v>200</v>
      </c>
      <c r="H82" s="29">
        <v>200</v>
      </c>
      <c r="I82" s="29"/>
      <c r="J82" s="29"/>
      <c r="K82" s="29"/>
      <c r="L82" s="29"/>
      <c r="M82" s="29"/>
      <c r="N82" s="29"/>
      <c r="O82" s="29"/>
      <c r="P82" s="294"/>
    </row>
    <row r="83" spans="2:16" ht="18.75">
      <c r="B83" s="33"/>
      <c r="C83" s="302" t="s">
        <v>254</v>
      </c>
      <c r="D83" s="303" t="s">
        <v>255</v>
      </c>
      <c r="E83" s="29">
        <f t="shared" si="3"/>
        <v>1000</v>
      </c>
      <c r="F83" s="29"/>
      <c r="G83" s="30">
        <f t="shared" si="4"/>
        <v>1000</v>
      </c>
      <c r="H83" s="29">
        <v>1000</v>
      </c>
      <c r="I83" s="29"/>
      <c r="J83" s="29"/>
      <c r="K83" s="29"/>
      <c r="L83" s="29"/>
      <c r="M83" s="29"/>
      <c r="N83" s="29"/>
      <c r="O83" s="29"/>
      <c r="P83" s="294"/>
    </row>
    <row r="84" spans="2:16" ht="33" customHeight="1">
      <c r="B84" s="36">
        <v>7</v>
      </c>
      <c r="C84" s="297" t="s">
        <v>41</v>
      </c>
      <c r="D84" s="298">
        <v>613500</v>
      </c>
      <c r="E84" s="292">
        <f>E85+E86+E87+E88+E89</f>
        <v>9000</v>
      </c>
      <c r="F84" s="293">
        <f>F85+F86+F88+F89</f>
        <v>0</v>
      </c>
      <c r="G84" s="24">
        <f t="shared" si="4"/>
        <v>9000</v>
      </c>
      <c r="H84" s="292">
        <f>H85+H86+H87+H88+H89</f>
        <v>9000</v>
      </c>
      <c r="I84" s="29"/>
      <c r="J84" s="29"/>
      <c r="K84" s="29"/>
      <c r="L84" s="29"/>
      <c r="M84" s="29"/>
      <c r="N84" s="29"/>
      <c r="O84" s="29"/>
      <c r="P84" s="294"/>
    </row>
    <row r="85" spans="2:16" ht="18.75">
      <c r="B85" s="33"/>
      <c r="C85" s="302" t="s">
        <v>256</v>
      </c>
      <c r="D85" s="303" t="s">
        <v>257</v>
      </c>
      <c r="E85" s="29">
        <f t="shared" si="3"/>
        <v>7000</v>
      </c>
      <c r="F85" s="29"/>
      <c r="G85" s="30">
        <f t="shared" si="4"/>
        <v>7000</v>
      </c>
      <c r="H85" s="29">
        <v>7000</v>
      </c>
      <c r="I85" s="29"/>
      <c r="J85" s="29"/>
      <c r="K85" s="29"/>
      <c r="L85" s="29"/>
      <c r="M85" s="29"/>
      <c r="N85" s="29"/>
      <c r="O85" s="29"/>
      <c r="P85" s="294"/>
    </row>
    <row r="86" spans="2:16" ht="18.75">
      <c r="B86" s="33"/>
      <c r="C86" s="302" t="s">
        <v>258</v>
      </c>
      <c r="D86" s="303" t="s">
        <v>259</v>
      </c>
      <c r="E86" s="29">
        <f t="shared" si="3"/>
        <v>500</v>
      </c>
      <c r="F86" s="29"/>
      <c r="G86" s="30">
        <f t="shared" si="4"/>
        <v>500</v>
      </c>
      <c r="H86" s="29">
        <v>500</v>
      </c>
      <c r="I86" s="29"/>
      <c r="J86" s="29"/>
      <c r="K86" s="29"/>
      <c r="L86" s="29"/>
      <c r="M86" s="29"/>
      <c r="N86" s="29"/>
      <c r="O86" s="29"/>
      <c r="P86" s="294"/>
    </row>
    <row r="87" spans="2:16" ht="18.75">
      <c r="B87" s="33"/>
      <c r="C87" s="302" t="s">
        <v>260</v>
      </c>
      <c r="D87" s="303" t="s">
        <v>261</v>
      </c>
      <c r="E87" s="29">
        <f t="shared" si="3"/>
        <v>0</v>
      </c>
      <c r="F87" s="29"/>
      <c r="G87" s="30">
        <f t="shared" si="4"/>
        <v>0</v>
      </c>
      <c r="H87" s="29"/>
      <c r="I87" s="29"/>
      <c r="J87" s="29"/>
      <c r="K87" s="29"/>
      <c r="L87" s="29"/>
      <c r="M87" s="29"/>
      <c r="N87" s="29"/>
      <c r="O87" s="29"/>
      <c r="P87" s="294"/>
    </row>
    <row r="88" spans="2:16" ht="18.75">
      <c r="B88" s="33"/>
      <c r="C88" s="302" t="s">
        <v>262</v>
      </c>
      <c r="D88" s="303" t="s">
        <v>263</v>
      </c>
      <c r="E88" s="29">
        <f t="shared" si="3"/>
        <v>1000</v>
      </c>
      <c r="F88" s="29"/>
      <c r="G88" s="30">
        <f t="shared" si="4"/>
        <v>1000</v>
      </c>
      <c r="H88" s="29">
        <v>1000</v>
      </c>
      <c r="I88" s="29"/>
      <c r="J88" s="29"/>
      <c r="K88" s="29"/>
      <c r="L88" s="29"/>
      <c r="M88" s="29"/>
      <c r="N88" s="29"/>
      <c r="O88" s="29"/>
      <c r="P88" s="294"/>
    </row>
    <row r="89" spans="2:16" ht="18.75">
      <c r="B89" s="33"/>
      <c r="C89" s="302" t="s">
        <v>264</v>
      </c>
      <c r="D89" s="303" t="s">
        <v>265</v>
      </c>
      <c r="E89" s="29">
        <f t="shared" si="3"/>
        <v>500</v>
      </c>
      <c r="F89" s="29"/>
      <c r="G89" s="30">
        <f t="shared" si="4"/>
        <v>500</v>
      </c>
      <c r="H89" s="29">
        <v>500</v>
      </c>
      <c r="I89" s="29"/>
      <c r="J89" s="29"/>
      <c r="K89" s="29"/>
      <c r="L89" s="29"/>
      <c r="M89" s="29"/>
      <c r="N89" s="29"/>
      <c r="O89" s="29"/>
      <c r="P89" s="294"/>
    </row>
    <row r="90" spans="2:16" ht="29.25" customHeight="1">
      <c r="B90" s="36">
        <v>8</v>
      </c>
      <c r="C90" s="300" t="s">
        <v>101</v>
      </c>
      <c r="D90" s="298">
        <v>613600</v>
      </c>
      <c r="E90" s="292">
        <f t="shared" si="3"/>
        <v>130000</v>
      </c>
      <c r="F90" s="293">
        <f>F91</f>
        <v>0</v>
      </c>
      <c r="G90" s="24">
        <f t="shared" si="4"/>
        <v>130000</v>
      </c>
      <c r="H90" s="292">
        <f>H91+H92+H93+H94</f>
        <v>130000</v>
      </c>
      <c r="I90" s="29"/>
      <c r="J90" s="29"/>
      <c r="K90" s="29"/>
      <c r="L90" s="29"/>
      <c r="M90" s="29"/>
      <c r="N90" s="29"/>
      <c r="O90" s="29"/>
      <c r="P90" s="294"/>
    </row>
    <row r="91" spans="2:16" ht="18.75">
      <c r="B91" s="33"/>
      <c r="C91" s="302" t="s">
        <v>266</v>
      </c>
      <c r="D91" s="303" t="s">
        <v>267</v>
      </c>
      <c r="E91" s="29">
        <f t="shared" si="3"/>
        <v>130000</v>
      </c>
      <c r="F91" s="29"/>
      <c r="G91" s="30">
        <f t="shared" si="4"/>
        <v>130000</v>
      </c>
      <c r="H91" s="29">
        <v>130000</v>
      </c>
      <c r="I91" s="29"/>
      <c r="J91" s="29"/>
      <c r="K91" s="29"/>
      <c r="L91" s="29"/>
      <c r="M91" s="29"/>
      <c r="N91" s="29"/>
      <c r="O91" s="29"/>
      <c r="P91" s="294"/>
    </row>
    <row r="92" spans="2:16" ht="18.75">
      <c r="B92" s="33"/>
      <c r="C92" s="302" t="s">
        <v>268</v>
      </c>
      <c r="D92" s="303" t="s">
        <v>269</v>
      </c>
      <c r="E92" s="29">
        <f t="shared" si="3"/>
        <v>0</v>
      </c>
      <c r="F92" s="29"/>
      <c r="G92" s="30">
        <f t="shared" si="4"/>
        <v>0</v>
      </c>
      <c r="H92" s="29">
        <v>0</v>
      </c>
      <c r="I92" s="29"/>
      <c r="J92" s="29"/>
      <c r="K92" s="29"/>
      <c r="L92" s="29"/>
      <c r="M92" s="29"/>
      <c r="N92" s="29"/>
      <c r="O92" s="29"/>
      <c r="P92" s="294"/>
    </row>
    <row r="93" spans="2:16" ht="18.75">
      <c r="B93" s="33"/>
      <c r="C93" s="302" t="s">
        <v>270</v>
      </c>
      <c r="D93" s="303" t="s">
        <v>271</v>
      </c>
      <c r="E93" s="29">
        <f t="shared" si="3"/>
        <v>0</v>
      </c>
      <c r="F93" s="29"/>
      <c r="G93" s="30">
        <f t="shared" si="4"/>
        <v>0</v>
      </c>
      <c r="H93" s="29">
        <v>0</v>
      </c>
      <c r="I93" s="29"/>
      <c r="J93" s="29"/>
      <c r="K93" s="29"/>
      <c r="L93" s="29"/>
      <c r="M93" s="29"/>
      <c r="N93" s="29"/>
      <c r="O93" s="29"/>
      <c r="P93" s="294"/>
    </row>
    <row r="94" spans="2:16" ht="18.75">
      <c r="B94" s="33"/>
      <c r="C94" s="302" t="s">
        <v>272</v>
      </c>
      <c r="D94" s="303" t="s">
        <v>273</v>
      </c>
      <c r="E94" s="29">
        <f t="shared" si="3"/>
        <v>0</v>
      </c>
      <c r="F94" s="29"/>
      <c r="G94" s="30">
        <f t="shared" si="4"/>
        <v>0</v>
      </c>
      <c r="H94" s="29">
        <v>0</v>
      </c>
      <c r="I94" s="29"/>
      <c r="J94" s="29"/>
      <c r="K94" s="29"/>
      <c r="L94" s="29"/>
      <c r="M94" s="29"/>
      <c r="N94" s="29"/>
      <c r="O94" s="29"/>
      <c r="P94" s="294"/>
    </row>
    <row r="95" spans="2:16" ht="34.5" customHeight="1">
      <c r="B95" s="36">
        <v>9</v>
      </c>
      <c r="C95" s="300" t="s">
        <v>18</v>
      </c>
      <c r="D95" s="298">
        <v>613700</v>
      </c>
      <c r="E95" s="292">
        <f>E96+E97+E98+E99+E100+E101+E102+E103+E104+E105</f>
        <v>14000</v>
      </c>
      <c r="F95" s="293">
        <f>F97+F98+F100+F101+F102+F103</f>
        <v>0</v>
      </c>
      <c r="G95" s="24">
        <f t="shared" si="4"/>
        <v>14000</v>
      </c>
      <c r="H95" s="292">
        <f>H96+H97+H98+H99+H101+H100+H102+H103+H104+H105</f>
        <v>14000</v>
      </c>
      <c r="I95" s="29"/>
      <c r="J95" s="29"/>
      <c r="K95" s="29"/>
      <c r="L95" s="29"/>
      <c r="M95" s="29"/>
      <c r="N95" s="29"/>
      <c r="O95" s="29"/>
      <c r="P95" s="294"/>
    </row>
    <row r="96" spans="2:16" ht="18.75">
      <c r="B96" s="33"/>
      <c r="C96" s="302" t="s">
        <v>274</v>
      </c>
      <c r="D96" s="303" t="s">
        <v>275</v>
      </c>
      <c r="E96" s="29">
        <f t="shared" si="3"/>
        <v>1000</v>
      </c>
      <c r="G96" s="30">
        <f t="shared" si="4"/>
        <v>1000</v>
      </c>
      <c r="H96" s="29">
        <v>1000</v>
      </c>
      <c r="I96" s="29"/>
      <c r="J96" s="29"/>
      <c r="K96" s="29"/>
      <c r="L96" s="29"/>
      <c r="M96" s="29"/>
      <c r="N96" s="29"/>
      <c r="O96" s="29"/>
      <c r="P96" s="294"/>
    </row>
    <row r="97" spans="2:16" ht="18.75">
      <c r="B97" s="33"/>
      <c r="C97" s="302" t="s">
        <v>276</v>
      </c>
      <c r="D97" s="303" t="s">
        <v>277</v>
      </c>
      <c r="E97" s="29">
        <v>2000</v>
      </c>
      <c r="F97" s="29"/>
      <c r="G97" s="30">
        <v>2000</v>
      </c>
      <c r="H97" s="29">
        <v>2000</v>
      </c>
      <c r="I97" s="29"/>
      <c r="J97" s="29"/>
      <c r="K97" s="29"/>
      <c r="L97" s="29"/>
      <c r="M97" s="29"/>
      <c r="N97" s="29"/>
      <c r="O97" s="29"/>
      <c r="P97" s="294"/>
    </row>
    <row r="98" spans="2:16" ht="18.75">
      <c r="B98" s="33"/>
      <c r="C98" s="302" t="s">
        <v>278</v>
      </c>
      <c r="D98" s="303" t="s">
        <v>279</v>
      </c>
      <c r="E98" s="29">
        <f t="shared" si="3"/>
        <v>3000</v>
      </c>
      <c r="F98" s="29"/>
      <c r="G98" s="30">
        <f t="shared" si="4"/>
        <v>3000</v>
      </c>
      <c r="H98" s="29">
        <v>3000</v>
      </c>
      <c r="I98" s="29"/>
      <c r="J98" s="29"/>
      <c r="K98" s="29"/>
      <c r="L98" s="29"/>
      <c r="M98" s="29"/>
      <c r="N98" s="29"/>
      <c r="O98" s="29"/>
      <c r="P98" s="294"/>
    </row>
    <row r="99" spans="2:16" ht="18.75">
      <c r="B99" s="33"/>
      <c r="C99" s="302" t="s">
        <v>280</v>
      </c>
      <c r="D99" s="303" t="s">
        <v>281</v>
      </c>
      <c r="E99" s="29">
        <f t="shared" si="3"/>
        <v>0</v>
      </c>
      <c r="F99" s="29"/>
      <c r="G99" s="30">
        <f t="shared" si="4"/>
        <v>0</v>
      </c>
      <c r="H99" s="29">
        <v>0</v>
      </c>
      <c r="I99" s="29"/>
      <c r="J99" s="29"/>
      <c r="K99" s="29"/>
      <c r="L99" s="29"/>
      <c r="M99" s="29"/>
      <c r="N99" s="29"/>
      <c r="O99" s="29"/>
      <c r="P99" s="294"/>
    </row>
    <row r="100" spans="2:16" ht="18.75">
      <c r="B100" s="33"/>
      <c r="C100" s="302" t="s">
        <v>282</v>
      </c>
      <c r="D100" s="303" t="s">
        <v>283</v>
      </c>
      <c r="E100" s="29">
        <f t="shared" si="3"/>
        <v>0</v>
      </c>
      <c r="F100" s="29"/>
      <c r="G100" s="30">
        <f t="shared" si="4"/>
        <v>0</v>
      </c>
      <c r="H100" s="29">
        <v>0</v>
      </c>
      <c r="I100" s="29"/>
      <c r="J100" s="29"/>
      <c r="K100" s="29"/>
      <c r="L100" s="29"/>
      <c r="M100" s="29"/>
      <c r="N100" s="29"/>
      <c r="O100" s="29"/>
      <c r="P100" s="294"/>
    </row>
    <row r="101" spans="2:16" ht="18.75">
      <c r="B101" s="33"/>
      <c r="C101" s="302" t="s">
        <v>284</v>
      </c>
      <c r="D101" s="303" t="s">
        <v>285</v>
      </c>
      <c r="E101" s="29">
        <v>2000</v>
      </c>
      <c r="F101" s="29"/>
      <c r="G101" s="30">
        <v>2000</v>
      </c>
      <c r="H101" s="29">
        <v>2000</v>
      </c>
      <c r="I101" s="29"/>
      <c r="J101" s="29"/>
      <c r="K101" s="29"/>
      <c r="L101" s="29"/>
      <c r="M101" s="29"/>
      <c r="N101" s="29"/>
      <c r="O101" s="29"/>
      <c r="P101" s="294"/>
    </row>
    <row r="102" spans="2:16" ht="18.75">
      <c r="B102" s="33"/>
      <c r="C102" s="302" t="s">
        <v>286</v>
      </c>
      <c r="D102" s="303" t="s">
        <v>287</v>
      </c>
      <c r="E102" s="29">
        <f t="shared" si="3"/>
        <v>3500</v>
      </c>
      <c r="F102" s="29"/>
      <c r="G102" s="30">
        <f t="shared" si="4"/>
        <v>3500</v>
      </c>
      <c r="H102" s="29">
        <v>3500</v>
      </c>
      <c r="I102" s="29"/>
      <c r="J102" s="29"/>
      <c r="K102" s="29"/>
      <c r="L102" s="29"/>
      <c r="M102" s="29"/>
      <c r="N102" s="29"/>
      <c r="O102" s="29"/>
      <c r="P102" s="294"/>
    </row>
    <row r="103" spans="2:16" ht="18.75">
      <c r="B103" s="33"/>
      <c r="C103" s="302" t="s">
        <v>288</v>
      </c>
      <c r="D103" s="303" t="s">
        <v>289</v>
      </c>
      <c r="E103" s="29">
        <f t="shared" si="3"/>
        <v>500</v>
      </c>
      <c r="F103" s="29"/>
      <c r="G103" s="30">
        <f t="shared" si="4"/>
        <v>500</v>
      </c>
      <c r="H103" s="29">
        <v>500</v>
      </c>
      <c r="I103" s="29"/>
      <c r="J103" s="29"/>
      <c r="K103" s="29"/>
      <c r="L103" s="29"/>
      <c r="M103" s="29"/>
      <c r="N103" s="29"/>
      <c r="O103" s="29"/>
      <c r="P103" s="294"/>
    </row>
    <row r="104" spans="2:16" ht="18.75">
      <c r="B104" s="33"/>
      <c r="C104" s="302" t="s">
        <v>290</v>
      </c>
      <c r="D104" s="303" t="s">
        <v>291</v>
      </c>
      <c r="E104" s="29">
        <f t="shared" si="3"/>
        <v>0</v>
      </c>
      <c r="F104" s="29"/>
      <c r="G104" s="30">
        <f t="shared" si="4"/>
        <v>0</v>
      </c>
      <c r="H104" s="29">
        <v>0</v>
      </c>
      <c r="I104" s="29"/>
      <c r="J104" s="29"/>
      <c r="K104" s="29"/>
      <c r="L104" s="29"/>
      <c r="M104" s="29"/>
      <c r="N104" s="29"/>
      <c r="O104" s="29"/>
      <c r="P104" s="294"/>
    </row>
    <row r="105" spans="2:16" ht="18.75">
      <c r="B105" s="33"/>
      <c r="C105" s="302" t="s">
        <v>292</v>
      </c>
      <c r="D105" s="303" t="s">
        <v>293</v>
      </c>
      <c r="E105" s="29">
        <f t="shared" si="3"/>
        <v>2000</v>
      </c>
      <c r="F105" s="29"/>
      <c r="G105" s="30">
        <f t="shared" si="4"/>
        <v>2000</v>
      </c>
      <c r="H105" s="29">
        <v>2000</v>
      </c>
      <c r="I105" s="29"/>
      <c r="J105" s="29"/>
      <c r="K105" s="29"/>
      <c r="L105" s="29"/>
      <c r="M105" s="29"/>
      <c r="N105" s="29"/>
      <c r="O105" s="29"/>
      <c r="P105" s="294"/>
    </row>
    <row r="106" spans="2:16" ht="35.25" customHeight="1">
      <c r="B106" s="36">
        <v>10</v>
      </c>
      <c r="C106" s="297" t="s">
        <v>83</v>
      </c>
      <c r="D106" s="298">
        <v>613800</v>
      </c>
      <c r="E106" s="292">
        <f>G106</f>
        <v>2000</v>
      </c>
      <c r="F106" s="293">
        <f>F107+F108</f>
        <v>0</v>
      </c>
      <c r="G106" s="24">
        <f t="shared" si="4"/>
        <v>2000</v>
      </c>
      <c r="H106" s="292">
        <f>H107+H108+H109+H110+H111+H112</f>
        <v>2000</v>
      </c>
      <c r="I106" s="29"/>
      <c r="J106" s="29"/>
      <c r="K106" s="29"/>
      <c r="L106" s="29"/>
      <c r="M106" s="29"/>
      <c r="N106" s="29"/>
      <c r="O106" s="29"/>
      <c r="P106" s="294"/>
    </row>
    <row r="107" spans="2:16" ht="18.75">
      <c r="B107" s="33"/>
      <c r="C107" s="302" t="s">
        <v>294</v>
      </c>
      <c r="D107" s="303" t="s">
        <v>295</v>
      </c>
      <c r="E107" s="29">
        <f aca="true" t="shared" si="5" ref="E107:E112">G107</f>
        <v>1900</v>
      </c>
      <c r="F107" s="29"/>
      <c r="G107" s="30">
        <f t="shared" si="4"/>
        <v>1900</v>
      </c>
      <c r="H107" s="29">
        <v>1900</v>
      </c>
      <c r="I107" s="29"/>
      <c r="J107" s="29"/>
      <c r="K107" s="29"/>
      <c r="L107" s="29"/>
      <c r="M107" s="29"/>
      <c r="N107" s="29"/>
      <c r="O107" s="29"/>
      <c r="P107" s="294"/>
    </row>
    <row r="108" spans="2:16" ht="18.75">
      <c r="B108" s="33"/>
      <c r="C108" s="302" t="s">
        <v>296</v>
      </c>
      <c r="D108" s="303" t="s">
        <v>297</v>
      </c>
      <c r="E108" s="29">
        <f t="shared" si="5"/>
        <v>0</v>
      </c>
      <c r="F108" s="29"/>
      <c r="G108" s="30">
        <f t="shared" si="4"/>
        <v>0</v>
      </c>
      <c r="H108" s="29">
        <v>0</v>
      </c>
      <c r="I108" s="29"/>
      <c r="J108" s="29"/>
      <c r="K108" s="29"/>
      <c r="L108" s="29"/>
      <c r="M108" s="29"/>
      <c r="N108" s="29"/>
      <c r="O108" s="29"/>
      <c r="P108" s="294"/>
    </row>
    <row r="109" spans="2:16" ht="18.75">
      <c r="B109" s="33"/>
      <c r="C109" s="302" t="s">
        <v>298</v>
      </c>
      <c r="D109" s="303" t="s">
        <v>299</v>
      </c>
      <c r="E109" s="29">
        <f t="shared" si="5"/>
        <v>100</v>
      </c>
      <c r="F109" s="29"/>
      <c r="G109" s="30">
        <f t="shared" si="4"/>
        <v>100</v>
      </c>
      <c r="H109" s="29">
        <v>100</v>
      </c>
      <c r="I109" s="29"/>
      <c r="J109" s="29"/>
      <c r="K109" s="29"/>
      <c r="L109" s="29"/>
      <c r="M109" s="29"/>
      <c r="N109" s="29"/>
      <c r="O109" s="29"/>
      <c r="P109" s="294"/>
    </row>
    <row r="110" spans="2:16" ht="18.75">
      <c r="B110" s="33"/>
      <c r="C110" s="302" t="s">
        <v>300</v>
      </c>
      <c r="D110" s="303" t="s">
        <v>301</v>
      </c>
      <c r="E110" s="29">
        <f t="shared" si="5"/>
        <v>0</v>
      </c>
      <c r="F110" s="29"/>
      <c r="G110" s="30">
        <f t="shared" si="4"/>
        <v>0</v>
      </c>
      <c r="H110" s="29">
        <v>0</v>
      </c>
      <c r="I110" s="29"/>
      <c r="J110" s="29"/>
      <c r="K110" s="29"/>
      <c r="L110" s="29"/>
      <c r="M110" s="29"/>
      <c r="N110" s="29"/>
      <c r="O110" s="29"/>
      <c r="P110" s="294"/>
    </row>
    <row r="111" spans="2:16" ht="18.75" customHeight="1">
      <c r="B111" s="33"/>
      <c r="C111" s="302" t="s">
        <v>302</v>
      </c>
      <c r="D111" s="303" t="s">
        <v>303</v>
      </c>
      <c r="E111" s="29">
        <f t="shared" si="5"/>
        <v>0</v>
      </c>
      <c r="F111" s="29"/>
      <c r="G111" s="30">
        <f t="shared" si="4"/>
        <v>0</v>
      </c>
      <c r="H111" s="29">
        <v>0</v>
      </c>
      <c r="I111" s="29"/>
      <c r="J111" s="29"/>
      <c r="K111" s="29"/>
      <c r="L111" s="29"/>
      <c r="M111" s="29"/>
      <c r="N111" s="29"/>
      <c r="O111" s="29"/>
      <c r="P111" s="294"/>
    </row>
    <row r="112" spans="2:16" ht="18.75" customHeight="1">
      <c r="B112" s="33"/>
      <c r="C112" s="302" t="s">
        <v>304</v>
      </c>
      <c r="D112" s="303" t="s">
        <v>305</v>
      </c>
      <c r="E112" s="29">
        <f t="shared" si="5"/>
        <v>0</v>
      </c>
      <c r="F112" s="29"/>
      <c r="G112" s="30">
        <f t="shared" si="4"/>
        <v>0</v>
      </c>
      <c r="H112" s="29">
        <v>0</v>
      </c>
      <c r="I112" s="29"/>
      <c r="J112" s="29"/>
      <c r="K112" s="29"/>
      <c r="L112" s="29"/>
      <c r="M112" s="29"/>
      <c r="N112" s="29"/>
      <c r="O112" s="29"/>
      <c r="P112" s="294"/>
    </row>
    <row r="113" spans="2:16" ht="27.75" customHeight="1">
      <c r="B113" s="36" t="s">
        <v>306</v>
      </c>
      <c r="C113" s="297" t="s">
        <v>20</v>
      </c>
      <c r="D113" s="298">
        <v>613900</v>
      </c>
      <c r="E113" s="292">
        <f>E114+E115+E116+E117+E118+E119+E120+E121+E122+E123+E124+E125+E126+E127+E128+E129+E130+E131</f>
        <v>182000</v>
      </c>
      <c r="F113" s="293">
        <f>F115+F116+F120+F122+F128+F131</f>
        <v>0</v>
      </c>
      <c r="G113" s="24">
        <f>SUM(H113:P113)</f>
        <v>182000</v>
      </c>
      <c r="H113" s="292">
        <f>H114+H115+H116+H117+H118+H119+H120+H121+H122+H123+H124+H125+H126+H127+H128+H129+H130+H131</f>
        <v>32000</v>
      </c>
      <c r="I113" s="292">
        <f>I115+I116+I117+I118+I119+I120+I121+I122+I123+I124+I125+I126+I127+I128+I129+I130+I131</f>
        <v>150000</v>
      </c>
      <c r="J113" s="29"/>
      <c r="K113" s="29"/>
      <c r="L113" s="29"/>
      <c r="M113" s="29"/>
      <c r="N113" s="29"/>
      <c r="O113" s="29"/>
      <c r="P113" s="294"/>
    </row>
    <row r="114" spans="2:16" ht="27.75" customHeight="1">
      <c r="B114" s="36"/>
      <c r="C114" s="304" t="s">
        <v>342</v>
      </c>
      <c r="D114" s="133">
        <v>613912</v>
      </c>
      <c r="E114" s="305">
        <v>1000</v>
      </c>
      <c r="F114" s="293"/>
      <c r="G114" s="306">
        <v>1000</v>
      </c>
      <c r="H114" s="305">
        <v>1000</v>
      </c>
      <c r="I114" s="292"/>
      <c r="J114" s="29"/>
      <c r="K114" s="29"/>
      <c r="L114" s="29"/>
      <c r="M114" s="29"/>
      <c r="N114" s="29"/>
      <c r="O114" s="29"/>
      <c r="P114" s="294"/>
    </row>
    <row r="115" spans="2:16" ht="18.75" customHeight="1">
      <c r="B115" s="33"/>
      <c r="C115" s="302" t="s">
        <v>307</v>
      </c>
      <c r="D115" s="303" t="s">
        <v>308</v>
      </c>
      <c r="E115" s="29">
        <v>13000</v>
      </c>
      <c r="F115" s="29"/>
      <c r="G115" s="30">
        <v>13000</v>
      </c>
      <c r="H115" s="29">
        <v>13000</v>
      </c>
      <c r="I115" s="29"/>
      <c r="J115" s="29"/>
      <c r="K115" s="29"/>
      <c r="L115" s="29"/>
      <c r="M115" s="29"/>
      <c r="N115" s="29"/>
      <c r="O115" s="29"/>
      <c r="P115" s="294"/>
    </row>
    <row r="116" spans="2:16" ht="18.75" customHeight="1">
      <c r="B116" s="33"/>
      <c r="C116" s="302" t="s">
        <v>309</v>
      </c>
      <c r="D116" s="303" t="s">
        <v>310</v>
      </c>
      <c r="E116" s="29">
        <v>4000</v>
      </c>
      <c r="F116" s="29"/>
      <c r="G116" s="30">
        <f t="shared" si="4"/>
        <v>4000</v>
      </c>
      <c r="H116" s="29">
        <v>4000</v>
      </c>
      <c r="I116" s="29"/>
      <c r="J116" s="29"/>
      <c r="K116" s="29"/>
      <c r="L116" s="29"/>
      <c r="M116" s="29"/>
      <c r="N116" s="29"/>
      <c r="O116" s="29"/>
      <c r="P116" s="294"/>
    </row>
    <row r="117" spans="2:16" ht="18.75" customHeight="1">
      <c r="B117" s="33"/>
      <c r="C117" s="302" t="s">
        <v>311</v>
      </c>
      <c r="D117" s="303" t="s">
        <v>312</v>
      </c>
      <c r="E117" s="29">
        <f aca="true" t="shared" si="6" ref="E117:E130">G117</f>
        <v>0</v>
      </c>
      <c r="F117" s="29"/>
      <c r="G117" s="30">
        <f t="shared" si="4"/>
        <v>0</v>
      </c>
      <c r="H117" s="29">
        <v>0</v>
      </c>
      <c r="I117" s="29"/>
      <c r="J117" s="29"/>
      <c r="K117" s="29"/>
      <c r="L117" s="29"/>
      <c r="M117" s="29"/>
      <c r="N117" s="29"/>
      <c r="O117" s="29"/>
      <c r="P117" s="294"/>
    </row>
    <row r="118" spans="2:16" ht="18.75" customHeight="1">
      <c r="B118" s="33"/>
      <c r="C118" s="302" t="s">
        <v>313</v>
      </c>
      <c r="D118" s="303" t="s">
        <v>314</v>
      </c>
      <c r="E118" s="29">
        <f t="shared" si="6"/>
        <v>0</v>
      </c>
      <c r="F118" s="29"/>
      <c r="G118" s="30">
        <f t="shared" si="4"/>
        <v>0</v>
      </c>
      <c r="H118" s="29">
        <v>0</v>
      </c>
      <c r="I118" s="29"/>
      <c r="J118" s="29"/>
      <c r="K118" s="29"/>
      <c r="L118" s="29"/>
      <c r="M118" s="29"/>
      <c r="N118" s="29"/>
      <c r="O118" s="29"/>
      <c r="P118" s="294"/>
    </row>
    <row r="119" spans="2:16" ht="18.75" customHeight="1">
      <c r="B119" s="33"/>
      <c r="C119" s="302" t="s">
        <v>315</v>
      </c>
      <c r="D119" s="303" t="s">
        <v>316</v>
      </c>
      <c r="E119" s="29">
        <f t="shared" si="6"/>
        <v>0</v>
      </c>
      <c r="F119" s="29"/>
      <c r="G119" s="30">
        <f t="shared" si="4"/>
        <v>0</v>
      </c>
      <c r="H119" s="29">
        <v>0</v>
      </c>
      <c r="I119" s="29"/>
      <c r="J119" s="29"/>
      <c r="K119" s="29"/>
      <c r="L119" s="29"/>
      <c r="M119" s="29"/>
      <c r="N119" s="29"/>
      <c r="O119" s="29"/>
      <c r="P119" s="294"/>
    </row>
    <row r="120" spans="2:16" ht="18.75" customHeight="1">
      <c r="B120" s="33"/>
      <c r="C120" s="302" t="s">
        <v>317</v>
      </c>
      <c r="D120" s="303" t="s">
        <v>318</v>
      </c>
      <c r="E120" s="29">
        <f t="shared" si="6"/>
        <v>2000</v>
      </c>
      <c r="F120" s="29"/>
      <c r="G120" s="30">
        <f t="shared" si="4"/>
        <v>2000</v>
      </c>
      <c r="H120" s="29">
        <v>2000</v>
      </c>
      <c r="I120" s="29"/>
      <c r="J120" s="29"/>
      <c r="K120" s="29"/>
      <c r="L120" s="29"/>
      <c r="M120" s="29"/>
      <c r="N120" s="29"/>
      <c r="O120" s="29"/>
      <c r="P120" s="294"/>
    </row>
    <row r="121" spans="2:16" ht="18.75" customHeight="1">
      <c r="B121" s="33"/>
      <c r="C121" s="302" t="s">
        <v>319</v>
      </c>
      <c r="D121" s="303" t="s">
        <v>320</v>
      </c>
      <c r="E121" s="29">
        <f t="shared" si="6"/>
        <v>0</v>
      </c>
      <c r="F121" s="29"/>
      <c r="G121" s="30">
        <f t="shared" si="4"/>
        <v>0</v>
      </c>
      <c r="H121" s="29">
        <v>0</v>
      </c>
      <c r="I121" s="29"/>
      <c r="J121" s="29"/>
      <c r="K121" s="29"/>
      <c r="L121" s="29"/>
      <c r="M121" s="29"/>
      <c r="N121" s="29"/>
      <c r="O121" s="29"/>
      <c r="P121" s="294"/>
    </row>
    <row r="122" spans="2:16" ht="18.75" customHeight="1">
      <c r="B122" s="33"/>
      <c r="C122" s="302" t="s">
        <v>321</v>
      </c>
      <c r="D122" s="303" t="s">
        <v>322</v>
      </c>
      <c r="E122" s="29">
        <v>1000</v>
      </c>
      <c r="F122" s="29"/>
      <c r="G122" s="30">
        <v>1000</v>
      </c>
      <c r="H122" s="29">
        <v>1000</v>
      </c>
      <c r="I122" s="29"/>
      <c r="J122" s="29"/>
      <c r="K122" s="29"/>
      <c r="L122" s="29"/>
      <c r="M122" s="29"/>
      <c r="N122" s="29"/>
      <c r="O122" s="29"/>
      <c r="P122" s="294"/>
    </row>
    <row r="123" spans="2:16" ht="18.75" customHeight="1">
      <c r="B123" s="33"/>
      <c r="C123" s="302" t="s">
        <v>323</v>
      </c>
      <c r="D123" s="303" t="s">
        <v>324</v>
      </c>
      <c r="E123" s="29">
        <f t="shared" si="6"/>
        <v>0</v>
      </c>
      <c r="F123" s="29"/>
      <c r="G123" s="30">
        <f t="shared" si="4"/>
        <v>0</v>
      </c>
      <c r="H123" s="29">
        <v>0</v>
      </c>
      <c r="I123" s="29"/>
      <c r="J123" s="29"/>
      <c r="K123" s="29"/>
      <c r="L123" s="29"/>
      <c r="M123" s="29"/>
      <c r="N123" s="29"/>
      <c r="O123" s="29"/>
      <c r="P123" s="294"/>
    </row>
    <row r="124" spans="2:16" ht="18.75" customHeight="1">
      <c r="B124" s="33"/>
      <c r="C124" s="302" t="s">
        <v>325</v>
      </c>
      <c r="D124" s="303" t="s">
        <v>326</v>
      </c>
      <c r="E124" s="29">
        <f t="shared" si="6"/>
        <v>0</v>
      </c>
      <c r="F124" s="29"/>
      <c r="G124" s="30">
        <f t="shared" si="4"/>
        <v>0</v>
      </c>
      <c r="H124" s="29">
        <v>0</v>
      </c>
      <c r="I124" s="29"/>
      <c r="J124" s="29"/>
      <c r="K124" s="29"/>
      <c r="L124" s="29"/>
      <c r="M124" s="29"/>
      <c r="N124" s="29"/>
      <c r="O124" s="29"/>
      <c r="P124" s="294"/>
    </row>
    <row r="125" spans="2:16" ht="18.75" customHeight="1">
      <c r="B125" s="33"/>
      <c r="C125" s="302" t="s">
        <v>327</v>
      </c>
      <c r="D125" s="303" t="s">
        <v>328</v>
      </c>
      <c r="E125" s="29">
        <f t="shared" si="6"/>
        <v>150000</v>
      </c>
      <c r="F125" s="29"/>
      <c r="G125" s="30">
        <f t="shared" si="4"/>
        <v>150000</v>
      </c>
      <c r="H125" s="29">
        <v>0</v>
      </c>
      <c r="I125" s="29">
        <v>150000</v>
      </c>
      <c r="J125" s="29"/>
      <c r="K125" s="29"/>
      <c r="L125" s="29"/>
      <c r="M125" s="29"/>
      <c r="N125" s="29"/>
      <c r="O125" s="29"/>
      <c r="P125" s="294"/>
    </row>
    <row r="126" spans="2:16" ht="18.75" customHeight="1">
      <c r="B126" s="33"/>
      <c r="C126" s="302" t="s">
        <v>329</v>
      </c>
      <c r="D126" s="303" t="s">
        <v>330</v>
      </c>
      <c r="E126" s="29">
        <f t="shared" si="6"/>
        <v>0</v>
      </c>
      <c r="F126" s="29"/>
      <c r="G126" s="30">
        <f t="shared" si="4"/>
        <v>0</v>
      </c>
      <c r="H126" s="29">
        <v>0</v>
      </c>
      <c r="I126" s="29"/>
      <c r="J126" s="29"/>
      <c r="K126" s="29"/>
      <c r="L126" s="29"/>
      <c r="M126" s="29"/>
      <c r="N126" s="29"/>
      <c r="O126" s="29"/>
      <c r="P126" s="294"/>
    </row>
    <row r="127" spans="2:16" ht="18.75" customHeight="1">
      <c r="B127" s="33"/>
      <c r="C127" s="302" t="s">
        <v>331</v>
      </c>
      <c r="D127" s="303" t="s">
        <v>332</v>
      </c>
      <c r="E127" s="29">
        <f t="shared" si="6"/>
        <v>0</v>
      </c>
      <c r="F127" s="29"/>
      <c r="G127" s="30">
        <f t="shared" si="4"/>
        <v>0</v>
      </c>
      <c r="H127" s="29">
        <v>0</v>
      </c>
      <c r="I127" s="29"/>
      <c r="J127" s="29"/>
      <c r="K127" s="29"/>
      <c r="L127" s="29"/>
      <c r="M127" s="29"/>
      <c r="N127" s="29"/>
      <c r="O127" s="29"/>
      <c r="P127" s="294"/>
    </row>
    <row r="128" spans="2:16" ht="18.75" customHeight="1">
      <c r="B128" s="33"/>
      <c r="C128" s="302" t="s">
        <v>333</v>
      </c>
      <c r="D128" s="303" t="s">
        <v>334</v>
      </c>
      <c r="E128" s="29">
        <f t="shared" si="6"/>
        <v>9000</v>
      </c>
      <c r="F128" s="29"/>
      <c r="G128" s="30">
        <f t="shared" si="4"/>
        <v>9000</v>
      </c>
      <c r="H128" s="29">
        <v>9000</v>
      </c>
      <c r="I128" s="29"/>
      <c r="J128" s="29"/>
      <c r="K128" s="29"/>
      <c r="L128" s="29"/>
      <c r="M128" s="29"/>
      <c r="N128" s="29"/>
      <c r="O128" s="29"/>
      <c r="P128" s="294"/>
    </row>
    <row r="129" spans="2:16" ht="18.75" customHeight="1">
      <c r="B129" s="33"/>
      <c r="C129" s="302" t="s">
        <v>335</v>
      </c>
      <c r="D129" s="303" t="s">
        <v>336</v>
      </c>
      <c r="E129" s="29">
        <v>1000</v>
      </c>
      <c r="F129" s="29"/>
      <c r="G129" s="30">
        <v>1000</v>
      </c>
      <c r="H129" s="29">
        <v>1000</v>
      </c>
      <c r="I129" s="29"/>
      <c r="J129" s="29"/>
      <c r="K129" s="29"/>
      <c r="L129" s="29"/>
      <c r="M129" s="29"/>
      <c r="N129" s="29"/>
      <c r="O129" s="29"/>
      <c r="P129" s="294"/>
    </row>
    <row r="130" spans="2:16" ht="18.75" customHeight="1">
      <c r="B130" s="33"/>
      <c r="C130" s="302" t="s">
        <v>337</v>
      </c>
      <c r="D130" s="303" t="s">
        <v>338</v>
      </c>
      <c r="E130" s="29">
        <f t="shared" si="6"/>
        <v>0</v>
      </c>
      <c r="F130" s="29"/>
      <c r="G130" s="30">
        <f t="shared" si="4"/>
        <v>0</v>
      </c>
      <c r="H130" s="29">
        <v>0</v>
      </c>
      <c r="I130" s="29"/>
      <c r="J130" s="29"/>
      <c r="K130" s="29"/>
      <c r="L130" s="29"/>
      <c r="M130" s="29"/>
      <c r="N130" s="29"/>
      <c r="O130" s="29"/>
      <c r="P130" s="294"/>
    </row>
    <row r="131" spans="2:16" ht="18.75" customHeight="1">
      <c r="B131" s="33"/>
      <c r="C131" s="302" t="s">
        <v>339</v>
      </c>
      <c r="D131" s="303" t="s">
        <v>340</v>
      </c>
      <c r="E131" s="29">
        <v>1000</v>
      </c>
      <c r="F131" s="29"/>
      <c r="G131" s="30">
        <v>1000</v>
      </c>
      <c r="H131" s="29">
        <v>1000</v>
      </c>
      <c r="I131" s="29"/>
      <c r="J131" s="29"/>
      <c r="K131" s="29"/>
      <c r="L131" s="29"/>
      <c r="M131" s="29"/>
      <c r="N131" s="29"/>
      <c r="O131" s="29"/>
      <c r="P131" s="294"/>
    </row>
    <row r="132" spans="1:17" s="280" customFormat="1" ht="47.25" customHeight="1" thickBot="1">
      <c r="A132" s="282"/>
      <c r="B132" s="307" t="s">
        <v>21</v>
      </c>
      <c r="C132" s="145" t="s">
        <v>103</v>
      </c>
      <c r="D132" s="308">
        <v>614000</v>
      </c>
      <c r="E132" s="309">
        <f>E133+E136+E138+E147+E150+E152</f>
        <v>0</v>
      </c>
      <c r="F132" s="309">
        <f aca="true" t="shared" si="7" ref="F132:P132">F133+F136+F138+F147+F150+F152</f>
        <v>0</v>
      </c>
      <c r="G132" s="309">
        <f t="shared" si="7"/>
        <v>0</v>
      </c>
      <c r="H132" s="309">
        <f t="shared" si="7"/>
        <v>0</v>
      </c>
      <c r="I132" s="309">
        <f t="shared" si="7"/>
        <v>0</v>
      </c>
      <c r="J132" s="309">
        <f t="shared" si="7"/>
        <v>0</v>
      </c>
      <c r="K132" s="309">
        <f t="shared" si="7"/>
        <v>0</v>
      </c>
      <c r="L132" s="309">
        <f t="shared" si="7"/>
        <v>0</v>
      </c>
      <c r="M132" s="309">
        <f t="shared" si="7"/>
        <v>0</v>
      </c>
      <c r="N132" s="309">
        <f t="shared" si="7"/>
        <v>0</v>
      </c>
      <c r="O132" s="309">
        <f t="shared" si="7"/>
        <v>0</v>
      </c>
      <c r="P132" s="310">
        <f t="shared" si="7"/>
        <v>0</v>
      </c>
      <c r="Q132" s="311"/>
    </row>
    <row r="133" spans="1:16" s="280" customFormat="1" ht="18.75">
      <c r="A133" s="278"/>
      <c r="B133" s="312">
        <v>1</v>
      </c>
      <c r="C133" s="124" t="s">
        <v>85</v>
      </c>
      <c r="D133" s="313">
        <v>614100</v>
      </c>
      <c r="E133" s="29">
        <f>E134+E135</f>
        <v>0</v>
      </c>
      <c r="F133" s="29">
        <f>F134+F135</f>
        <v>0</v>
      </c>
      <c r="G133" s="30">
        <f aca="true" t="shared" si="8" ref="G133:G153">SUM(H133:P133)</f>
        <v>0</v>
      </c>
      <c r="H133" s="29">
        <f aca="true" t="shared" si="9" ref="H133:P133">H134+H135</f>
        <v>0</v>
      </c>
      <c r="I133" s="29">
        <f t="shared" si="9"/>
        <v>0</v>
      </c>
      <c r="J133" s="29">
        <f t="shared" si="9"/>
        <v>0</v>
      </c>
      <c r="K133" s="29">
        <f t="shared" si="9"/>
        <v>0</v>
      </c>
      <c r="L133" s="29">
        <f t="shared" si="9"/>
        <v>0</v>
      </c>
      <c r="M133" s="29">
        <f t="shared" si="9"/>
        <v>0</v>
      </c>
      <c r="N133" s="29">
        <f t="shared" si="9"/>
        <v>0</v>
      </c>
      <c r="O133" s="29">
        <f t="shared" si="9"/>
        <v>0</v>
      </c>
      <c r="P133" s="294">
        <f t="shared" si="9"/>
        <v>0</v>
      </c>
    </row>
    <row r="134" spans="1:16" s="280" customFormat="1" ht="18.75">
      <c r="A134" s="278"/>
      <c r="B134" s="312"/>
      <c r="C134" s="121"/>
      <c r="D134" s="313"/>
      <c r="E134" s="29"/>
      <c r="F134" s="29"/>
      <c r="G134" s="30">
        <f t="shared" si="8"/>
        <v>0</v>
      </c>
      <c r="H134" s="40"/>
      <c r="I134" s="40"/>
      <c r="J134" s="40"/>
      <c r="K134" s="40"/>
      <c r="L134" s="40"/>
      <c r="M134" s="40"/>
      <c r="N134" s="40"/>
      <c r="O134" s="40"/>
      <c r="P134" s="314"/>
    </row>
    <row r="135" spans="1:16" s="280" customFormat="1" ht="18.75">
      <c r="A135" s="278"/>
      <c r="B135" s="312"/>
      <c r="C135" s="121"/>
      <c r="D135" s="313"/>
      <c r="E135" s="29"/>
      <c r="F135" s="29"/>
      <c r="G135" s="30">
        <f t="shared" si="8"/>
        <v>0</v>
      </c>
      <c r="H135" s="40"/>
      <c r="I135" s="40"/>
      <c r="J135" s="40"/>
      <c r="K135" s="40"/>
      <c r="L135" s="40"/>
      <c r="M135" s="40"/>
      <c r="N135" s="40"/>
      <c r="O135" s="40"/>
      <c r="P135" s="314"/>
    </row>
    <row r="136" spans="1:16" s="280" customFormat="1" ht="18.75">
      <c r="A136" s="278"/>
      <c r="B136" s="312">
        <v>2</v>
      </c>
      <c r="C136" s="121" t="s">
        <v>86</v>
      </c>
      <c r="D136" s="313">
        <v>614200</v>
      </c>
      <c r="E136" s="29">
        <f>E137</f>
        <v>0</v>
      </c>
      <c r="F136" s="29">
        <f aca="true" t="shared" si="10" ref="F136:P136">F137</f>
        <v>0</v>
      </c>
      <c r="G136" s="30">
        <f t="shared" si="8"/>
        <v>0</v>
      </c>
      <c r="H136" s="29">
        <f t="shared" si="10"/>
        <v>0</v>
      </c>
      <c r="I136" s="29">
        <f t="shared" si="10"/>
        <v>0</v>
      </c>
      <c r="J136" s="29">
        <f t="shared" si="10"/>
        <v>0</v>
      </c>
      <c r="K136" s="29">
        <f t="shared" si="10"/>
        <v>0</v>
      </c>
      <c r="L136" s="29">
        <f t="shared" si="10"/>
        <v>0</v>
      </c>
      <c r="M136" s="29">
        <f t="shared" si="10"/>
        <v>0</v>
      </c>
      <c r="N136" s="29">
        <f t="shared" si="10"/>
        <v>0</v>
      </c>
      <c r="O136" s="29">
        <f t="shared" si="10"/>
        <v>0</v>
      </c>
      <c r="P136" s="294">
        <f t="shared" si="10"/>
        <v>0</v>
      </c>
    </row>
    <row r="137" spans="1:16" s="280" customFormat="1" ht="18.75">
      <c r="A137" s="278"/>
      <c r="B137" s="312"/>
      <c r="C137" s="121"/>
      <c r="D137" s="313"/>
      <c r="E137" s="29"/>
      <c r="F137" s="29"/>
      <c r="G137" s="30">
        <f t="shared" si="8"/>
        <v>0</v>
      </c>
      <c r="H137" s="40"/>
      <c r="I137" s="40"/>
      <c r="J137" s="40"/>
      <c r="K137" s="40"/>
      <c r="L137" s="40"/>
      <c r="M137" s="40"/>
      <c r="N137" s="40"/>
      <c r="O137" s="40"/>
      <c r="P137" s="314"/>
    </row>
    <row r="138" spans="1:16" s="280" customFormat="1" ht="18.75">
      <c r="A138" s="278"/>
      <c r="B138" s="312">
        <v>3</v>
      </c>
      <c r="C138" s="124" t="s">
        <v>87</v>
      </c>
      <c r="D138" s="313">
        <v>614300</v>
      </c>
      <c r="E138" s="29">
        <f>SUM(E139:E146)</f>
        <v>0</v>
      </c>
      <c r="F138" s="29">
        <f aca="true" t="shared" si="11" ref="F138:P138">SUM(F139:F146)</f>
        <v>0</v>
      </c>
      <c r="G138" s="30">
        <f t="shared" si="8"/>
        <v>0</v>
      </c>
      <c r="H138" s="29">
        <f t="shared" si="11"/>
        <v>0</v>
      </c>
      <c r="I138" s="29">
        <f t="shared" si="11"/>
        <v>0</v>
      </c>
      <c r="J138" s="29">
        <f t="shared" si="11"/>
        <v>0</v>
      </c>
      <c r="K138" s="29">
        <f t="shared" si="11"/>
        <v>0</v>
      </c>
      <c r="L138" s="29">
        <f t="shared" si="11"/>
        <v>0</v>
      </c>
      <c r="M138" s="29">
        <f t="shared" si="11"/>
        <v>0</v>
      </c>
      <c r="N138" s="29">
        <f t="shared" si="11"/>
        <v>0</v>
      </c>
      <c r="O138" s="29">
        <f t="shared" si="11"/>
        <v>0</v>
      </c>
      <c r="P138" s="294">
        <f t="shared" si="11"/>
        <v>0</v>
      </c>
    </row>
    <row r="139" spans="1:16" s="280" customFormat="1" ht="18.75">
      <c r="A139" s="278"/>
      <c r="B139" s="312"/>
      <c r="C139" s="121"/>
      <c r="D139" s="313"/>
      <c r="E139" s="29"/>
      <c r="F139" s="29"/>
      <c r="G139" s="30">
        <f t="shared" si="8"/>
        <v>0</v>
      </c>
      <c r="H139" s="40"/>
      <c r="I139" s="40"/>
      <c r="J139" s="40"/>
      <c r="K139" s="40"/>
      <c r="L139" s="40"/>
      <c r="M139" s="40"/>
      <c r="N139" s="40"/>
      <c r="O139" s="40"/>
      <c r="P139" s="314"/>
    </row>
    <row r="140" spans="1:16" s="280" customFormat="1" ht="18.75">
      <c r="A140" s="278"/>
      <c r="B140" s="312"/>
      <c r="C140" s="121"/>
      <c r="D140" s="313"/>
      <c r="E140" s="29"/>
      <c r="F140" s="29"/>
      <c r="G140" s="30">
        <f t="shared" si="8"/>
        <v>0</v>
      </c>
      <c r="H140" s="40"/>
      <c r="I140" s="40"/>
      <c r="J140" s="40"/>
      <c r="K140" s="40"/>
      <c r="L140" s="40"/>
      <c r="M140" s="40"/>
      <c r="N140" s="40"/>
      <c r="O140" s="40"/>
      <c r="P140" s="314"/>
    </row>
    <row r="141" spans="1:16" s="280" customFormat="1" ht="18.75">
      <c r="A141" s="278"/>
      <c r="B141" s="312"/>
      <c r="C141" s="121"/>
      <c r="D141" s="313"/>
      <c r="E141" s="29"/>
      <c r="F141" s="29"/>
      <c r="G141" s="30">
        <f t="shared" si="8"/>
        <v>0</v>
      </c>
      <c r="H141" s="40"/>
      <c r="I141" s="40"/>
      <c r="J141" s="40"/>
      <c r="K141" s="40"/>
      <c r="L141" s="40"/>
      <c r="M141" s="40"/>
      <c r="N141" s="40"/>
      <c r="O141" s="40"/>
      <c r="P141" s="314"/>
    </row>
    <row r="142" spans="1:16" s="280" customFormat="1" ht="18.75">
      <c r="A142" s="278"/>
      <c r="B142" s="312"/>
      <c r="C142" s="121"/>
      <c r="D142" s="313"/>
      <c r="E142" s="29"/>
      <c r="F142" s="29"/>
      <c r="G142" s="30">
        <f t="shared" si="8"/>
        <v>0</v>
      </c>
      <c r="H142" s="40"/>
      <c r="I142" s="40"/>
      <c r="J142" s="40"/>
      <c r="K142" s="40"/>
      <c r="L142" s="40"/>
      <c r="M142" s="40"/>
      <c r="N142" s="40"/>
      <c r="O142" s="40"/>
      <c r="P142" s="314"/>
    </row>
    <row r="143" spans="1:16" s="280" customFormat="1" ht="18.75">
      <c r="A143" s="278"/>
      <c r="B143" s="33"/>
      <c r="C143" s="315"/>
      <c r="D143" s="120"/>
      <c r="E143" s="294"/>
      <c r="F143" s="294"/>
      <c r="G143" s="30">
        <f t="shared" si="8"/>
        <v>0</v>
      </c>
      <c r="H143" s="294"/>
      <c r="I143" s="294"/>
      <c r="J143" s="294"/>
      <c r="K143" s="294"/>
      <c r="L143" s="294"/>
      <c r="M143" s="294"/>
      <c r="N143" s="294"/>
      <c r="O143" s="294"/>
      <c r="P143" s="294"/>
    </row>
    <row r="144" spans="1:16" s="280" customFormat="1" ht="18.75">
      <c r="A144" s="278"/>
      <c r="B144" s="312"/>
      <c r="C144" s="121"/>
      <c r="D144" s="313"/>
      <c r="E144" s="29"/>
      <c r="F144" s="29"/>
      <c r="G144" s="30">
        <f t="shared" si="8"/>
        <v>0</v>
      </c>
      <c r="H144" s="40"/>
      <c r="I144" s="40"/>
      <c r="J144" s="40"/>
      <c r="K144" s="40"/>
      <c r="L144" s="40"/>
      <c r="M144" s="40"/>
      <c r="N144" s="40"/>
      <c r="O144" s="40"/>
      <c r="P144" s="314"/>
    </row>
    <row r="145" spans="1:16" s="280" customFormat="1" ht="18.75">
      <c r="A145" s="278"/>
      <c r="B145" s="33"/>
      <c r="C145" s="315"/>
      <c r="D145" s="120"/>
      <c r="E145" s="294"/>
      <c r="F145" s="294"/>
      <c r="G145" s="30">
        <f t="shared" si="8"/>
        <v>0</v>
      </c>
      <c r="H145" s="294"/>
      <c r="I145" s="294"/>
      <c r="J145" s="294"/>
      <c r="K145" s="294"/>
      <c r="L145" s="294"/>
      <c r="M145" s="294"/>
      <c r="N145" s="294"/>
      <c r="O145" s="294"/>
      <c r="P145" s="294"/>
    </row>
    <row r="146" spans="1:16" s="280" customFormat="1" ht="18.75">
      <c r="A146" s="278"/>
      <c r="B146" s="33"/>
      <c r="C146" s="315"/>
      <c r="D146" s="120"/>
      <c r="E146" s="294"/>
      <c r="F146" s="294"/>
      <c r="G146" s="316">
        <f t="shared" si="8"/>
        <v>0</v>
      </c>
      <c r="H146" s="294"/>
      <c r="I146" s="294"/>
      <c r="J146" s="294"/>
      <c r="K146" s="294"/>
      <c r="L146" s="294"/>
      <c r="M146" s="294"/>
      <c r="N146" s="294"/>
      <c r="O146" s="294"/>
      <c r="P146" s="294"/>
    </row>
    <row r="147" spans="1:16" s="280" customFormat="1" ht="18.75">
      <c r="A147" s="278"/>
      <c r="B147" s="312">
        <v>4</v>
      </c>
      <c r="C147" s="121" t="s">
        <v>88</v>
      </c>
      <c r="D147" s="313">
        <v>614700</v>
      </c>
      <c r="E147" s="29">
        <f>SUM(E148:E149)</f>
        <v>0</v>
      </c>
      <c r="F147" s="29">
        <f aca="true" t="shared" si="12" ref="F147:P147">SUM(F148:F149)</f>
        <v>0</v>
      </c>
      <c r="G147" s="30">
        <f t="shared" si="8"/>
        <v>0</v>
      </c>
      <c r="H147" s="29">
        <f t="shared" si="12"/>
        <v>0</v>
      </c>
      <c r="I147" s="29">
        <f t="shared" si="12"/>
        <v>0</v>
      </c>
      <c r="J147" s="29">
        <f t="shared" si="12"/>
        <v>0</v>
      </c>
      <c r="K147" s="29">
        <f t="shared" si="12"/>
        <v>0</v>
      </c>
      <c r="L147" s="29">
        <f t="shared" si="12"/>
        <v>0</v>
      </c>
      <c r="M147" s="29">
        <f t="shared" si="12"/>
        <v>0</v>
      </c>
      <c r="N147" s="29">
        <f t="shared" si="12"/>
        <v>0</v>
      </c>
      <c r="O147" s="29">
        <f t="shared" si="12"/>
        <v>0</v>
      </c>
      <c r="P147" s="294">
        <f t="shared" si="12"/>
        <v>0</v>
      </c>
    </row>
    <row r="148" spans="1:16" s="280" customFormat="1" ht="18.75">
      <c r="A148" s="278"/>
      <c r="B148" s="312"/>
      <c r="C148" s="121"/>
      <c r="D148" s="313"/>
      <c r="E148" s="29"/>
      <c r="F148" s="29"/>
      <c r="G148" s="30">
        <f t="shared" si="8"/>
        <v>0</v>
      </c>
      <c r="H148" s="40"/>
      <c r="I148" s="40"/>
      <c r="J148" s="40"/>
      <c r="K148" s="40"/>
      <c r="L148" s="40"/>
      <c r="M148" s="40"/>
      <c r="N148" s="40"/>
      <c r="O148" s="40"/>
      <c r="P148" s="314"/>
    </row>
    <row r="149" spans="1:16" s="280" customFormat="1" ht="18.75">
      <c r="A149" s="278"/>
      <c r="B149" s="312"/>
      <c r="C149" s="121"/>
      <c r="D149" s="313"/>
      <c r="E149" s="29"/>
      <c r="F149" s="29"/>
      <c r="G149" s="30">
        <f t="shared" si="8"/>
        <v>0</v>
      </c>
      <c r="H149" s="40"/>
      <c r="I149" s="40"/>
      <c r="J149" s="40"/>
      <c r="K149" s="40"/>
      <c r="L149" s="40"/>
      <c r="M149" s="40"/>
      <c r="N149" s="40"/>
      <c r="O149" s="40"/>
      <c r="P149" s="314"/>
    </row>
    <row r="150" spans="1:16" s="280" customFormat="1" ht="18.75">
      <c r="A150" s="278"/>
      <c r="B150" s="312">
        <v>5</v>
      </c>
      <c r="C150" s="121" t="s">
        <v>89</v>
      </c>
      <c r="D150" s="313">
        <v>614800</v>
      </c>
      <c r="E150" s="29">
        <f>E151</f>
        <v>0</v>
      </c>
      <c r="F150" s="29">
        <f aca="true" t="shared" si="13" ref="F150:P150">F151</f>
        <v>0</v>
      </c>
      <c r="G150" s="30">
        <f t="shared" si="8"/>
        <v>0</v>
      </c>
      <c r="H150" s="29">
        <f t="shared" si="13"/>
        <v>0</v>
      </c>
      <c r="I150" s="29">
        <f t="shared" si="13"/>
        <v>0</v>
      </c>
      <c r="J150" s="29">
        <f t="shared" si="13"/>
        <v>0</v>
      </c>
      <c r="K150" s="29">
        <f t="shared" si="13"/>
        <v>0</v>
      </c>
      <c r="L150" s="29">
        <f t="shared" si="13"/>
        <v>0</v>
      </c>
      <c r="M150" s="29">
        <f t="shared" si="13"/>
        <v>0</v>
      </c>
      <c r="N150" s="29">
        <f t="shared" si="13"/>
        <v>0</v>
      </c>
      <c r="O150" s="29">
        <f t="shared" si="13"/>
        <v>0</v>
      </c>
      <c r="P150" s="294">
        <f t="shared" si="13"/>
        <v>0</v>
      </c>
    </row>
    <row r="151" spans="1:16" s="280" customFormat="1" ht="18.75">
      <c r="A151" s="278"/>
      <c r="B151" s="312"/>
      <c r="C151" s="121"/>
      <c r="D151" s="313"/>
      <c r="E151" s="29"/>
      <c r="F151" s="29"/>
      <c r="G151" s="30">
        <f t="shared" si="8"/>
        <v>0</v>
      </c>
      <c r="H151" s="40"/>
      <c r="I151" s="40"/>
      <c r="J151" s="40"/>
      <c r="K151" s="40"/>
      <c r="L151" s="40"/>
      <c r="M151" s="40"/>
      <c r="N151" s="40"/>
      <c r="O151" s="40"/>
      <c r="P151" s="314"/>
    </row>
    <row r="152" spans="1:16" s="280" customFormat="1" ht="18.75">
      <c r="A152" s="278"/>
      <c r="B152" s="312">
        <v>6</v>
      </c>
      <c r="C152" s="121" t="s">
        <v>90</v>
      </c>
      <c r="D152" s="313">
        <v>614900</v>
      </c>
      <c r="E152" s="29">
        <f>E153</f>
        <v>0</v>
      </c>
      <c r="F152" s="29">
        <f aca="true" t="shared" si="14" ref="F152:P152">F153</f>
        <v>0</v>
      </c>
      <c r="G152" s="30">
        <f t="shared" si="8"/>
        <v>0</v>
      </c>
      <c r="H152" s="29">
        <f t="shared" si="14"/>
        <v>0</v>
      </c>
      <c r="I152" s="29">
        <f t="shared" si="14"/>
        <v>0</v>
      </c>
      <c r="J152" s="29">
        <f t="shared" si="14"/>
        <v>0</v>
      </c>
      <c r="K152" s="29">
        <f t="shared" si="14"/>
        <v>0</v>
      </c>
      <c r="L152" s="29">
        <f t="shared" si="14"/>
        <v>0</v>
      </c>
      <c r="M152" s="29">
        <f t="shared" si="14"/>
        <v>0</v>
      </c>
      <c r="N152" s="29">
        <f t="shared" si="14"/>
        <v>0</v>
      </c>
      <c r="O152" s="29">
        <f t="shared" si="14"/>
        <v>0</v>
      </c>
      <c r="P152" s="294">
        <f t="shared" si="14"/>
        <v>0</v>
      </c>
    </row>
    <row r="153" spans="1:16" s="280" customFormat="1" ht="18.75">
      <c r="A153" s="278"/>
      <c r="B153" s="312"/>
      <c r="C153" s="118"/>
      <c r="D153" s="312"/>
      <c r="E153" s="29"/>
      <c r="F153" s="29"/>
      <c r="G153" s="30">
        <f t="shared" si="8"/>
        <v>0</v>
      </c>
      <c r="H153" s="40"/>
      <c r="I153" s="40"/>
      <c r="J153" s="40"/>
      <c r="K153" s="40"/>
      <c r="L153" s="40"/>
      <c r="M153" s="40"/>
      <c r="N153" s="40"/>
      <c r="O153" s="40"/>
      <c r="P153" s="314"/>
    </row>
    <row r="154" spans="1:17" s="280" customFormat="1" ht="40.5" customHeight="1" thickBot="1">
      <c r="A154" s="282"/>
      <c r="B154" s="307" t="s">
        <v>23</v>
      </c>
      <c r="C154" s="145" t="s">
        <v>102</v>
      </c>
      <c r="D154" s="308">
        <v>615000</v>
      </c>
      <c r="E154" s="309">
        <f>E155+E158</f>
        <v>0</v>
      </c>
      <c r="F154" s="309">
        <f aca="true" t="shared" si="15" ref="F154:P154">F155+F158</f>
        <v>0</v>
      </c>
      <c r="G154" s="309">
        <f t="shared" si="15"/>
        <v>0</v>
      </c>
      <c r="H154" s="309">
        <f t="shared" si="15"/>
        <v>0</v>
      </c>
      <c r="I154" s="309">
        <f t="shared" si="15"/>
        <v>0</v>
      </c>
      <c r="J154" s="309">
        <f t="shared" si="15"/>
        <v>0</v>
      </c>
      <c r="K154" s="309">
        <f t="shared" si="15"/>
        <v>0</v>
      </c>
      <c r="L154" s="309">
        <f t="shared" si="15"/>
        <v>0</v>
      </c>
      <c r="M154" s="309">
        <f t="shared" si="15"/>
        <v>0</v>
      </c>
      <c r="N154" s="309">
        <f t="shared" si="15"/>
        <v>0</v>
      </c>
      <c r="O154" s="309">
        <f t="shared" si="15"/>
        <v>0</v>
      </c>
      <c r="P154" s="310">
        <f t="shared" si="15"/>
        <v>0</v>
      </c>
      <c r="Q154" s="311"/>
    </row>
    <row r="155" spans="1:16" s="280" customFormat="1" ht="28.5" customHeight="1">
      <c r="A155" s="278"/>
      <c r="B155" s="312">
        <v>1</v>
      </c>
      <c r="C155" s="124" t="s">
        <v>91</v>
      </c>
      <c r="D155" s="313">
        <v>615100</v>
      </c>
      <c r="E155" s="40">
        <f>SUM(E156:E157)</f>
        <v>0</v>
      </c>
      <c r="F155" s="40">
        <f aca="true" t="shared" si="16" ref="F155:P155">SUM(F156:F157)</f>
        <v>0</v>
      </c>
      <c r="G155" s="30">
        <f>SUM(H155:P155)</f>
        <v>0</v>
      </c>
      <c r="H155" s="40">
        <f t="shared" si="16"/>
        <v>0</v>
      </c>
      <c r="I155" s="40">
        <f t="shared" si="16"/>
        <v>0</v>
      </c>
      <c r="J155" s="40">
        <f t="shared" si="16"/>
        <v>0</v>
      </c>
      <c r="K155" s="40">
        <f t="shared" si="16"/>
        <v>0</v>
      </c>
      <c r="L155" s="40">
        <f t="shared" si="16"/>
        <v>0</v>
      </c>
      <c r="M155" s="40">
        <f t="shared" si="16"/>
        <v>0</v>
      </c>
      <c r="N155" s="40">
        <f t="shared" si="16"/>
        <v>0</v>
      </c>
      <c r="O155" s="40">
        <f t="shared" si="16"/>
        <v>0</v>
      </c>
      <c r="P155" s="314">
        <f t="shared" si="16"/>
        <v>0</v>
      </c>
    </row>
    <row r="156" spans="1:16" s="280" customFormat="1" ht="18.75">
      <c r="A156" s="278"/>
      <c r="B156" s="312"/>
      <c r="C156" s="121"/>
      <c r="D156" s="313"/>
      <c r="E156" s="40"/>
      <c r="F156" s="40"/>
      <c r="G156" s="30">
        <f>SUM(H156:P156)</f>
        <v>0</v>
      </c>
      <c r="H156" s="40"/>
      <c r="I156" s="40"/>
      <c r="J156" s="40"/>
      <c r="K156" s="40"/>
      <c r="L156" s="40"/>
      <c r="M156" s="40"/>
      <c r="N156" s="40"/>
      <c r="O156" s="40"/>
      <c r="P156" s="314"/>
    </row>
    <row r="157" spans="1:16" s="280" customFormat="1" ht="18.75">
      <c r="A157" s="278"/>
      <c r="B157" s="312"/>
      <c r="C157" s="121"/>
      <c r="D157" s="313"/>
      <c r="E157" s="40"/>
      <c r="F157" s="40"/>
      <c r="G157" s="30">
        <f>SUM(H157:P157)</f>
        <v>0</v>
      </c>
      <c r="H157" s="40"/>
      <c r="I157" s="40"/>
      <c r="J157" s="40"/>
      <c r="K157" s="40"/>
      <c r="L157" s="40"/>
      <c r="M157" s="40"/>
      <c r="N157" s="40"/>
      <c r="O157" s="40"/>
      <c r="P157" s="314"/>
    </row>
    <row r="158" spans="1:16" s="280" customFormat="1" ht="37.5">
      <c r="A158" s="278"/>
      <c r="B158" s="312">
        <v>2</v>
      </c>
      <c r="C158" s="123" t="s">
        <v>92</v>
      </c>
      <c r="D158" s="313">
        <v>615200</v>
      </c>
      <c r="E158" s="40">
        <f>E159</f>
        <v>0</v>
      </c>
      <c r="F158" s="40">
        <f aca="true" t="shared" si="17" ref="F158:P158">F159</f>
        <v>0</v>
      </c>
      <c r="G158" s="30">
        <f>SUM(H158:P158)</f>
        <v>0</v>
      </c>
      <c r="H158" s="40">
        <f t="shared" si="17"/>
        <v>0</v>
      </c>
      <c r="I158" s="40">
        <f t="shared" si="17"/>
        <v>0</v>
      </c>
      <c r="J158" s="40">
        <f t="shared" si="17"/>
        <v>0</v>
      </c>
      <c r="K158" s="40">
        <f t="shared" si="17"/>
        <v>0</v>
      </c>
      <c r="L158" s="40">
        <f t="shared" si="17"/>
        <v>0</v>
      </c>
      <c r="M158" s="40">
        <f t="shared" si="17"/>
        <v>0</v>
      </c>
      <c r="N158" s="40">
        <f t="shared" si="17"/>
        <v>0</v>
      </c>
      <c r="O158" s="40">
        <f t="shared" si="17"/>
        <v>0</v>
      </c>
      <c r="P158" s="314">
        <f t="shared" si="17"/>
        <v>0</v>
      </c>
    </row>
    <row r="159" spans="1:16" s="280" customFormat="1" ht="18.75">
      <c r="A159" s="278"/>
      <c r="B159" s="312"/>
      <c r="C159" s="123"/>
      <c r="D159" s="313"/>
      <c r="E159" s="40"/>
      <c r="F159" s="40"/>
      <c r="G159" s="30">
        <f>SUM(H159:P159)</f>
        <v>0</v>
      </c>
      <c r="H159" s="40"/>
      <c r="I159" s="40"/>
      <c r="J159" s="40"/>
      <c r="K159" s="40"/>
      <c r="L159" s="40"/>
      <c r="M159" s="40"/>
      <c r="N159" s="40"/>
      <c r="O159" s="40"/>
      <c r="P159" s="314"/>
    </row>
    <row r="160" spans="1:17" s="280" customFormat="1" ht="28.5" customHeight="1" thickBot="1">
      <c r="A160" s="282"/>
      <c r="B160" s="307" t="s">
        <v>24</v>
      </c>
      <c r="C160" s="145" t="s">
        <v>48</v>
      </c>
      <c r="D160" s="308">
        <v>616000</v>
      </c>
      <c r="E160" s="309">
        <f>E161</f>
        <v>0</v>
      </c>
      <c r="F160" s="309">
        <f aca="true" t="shared" si="18" ref="F160:P160">F161</f>
        <v>0</v>
      </c>
      <c r="G160" s="309">
        <f t="shared" si="18"/>
        <v>0</v>
      </c>
      <c r="H160" s="309">
        <f t="shared" si="18"/>
        <v>0</v>
      </c>
      <c r="I160" s="309">
        <f t="shared" si="18"/>
        <v>0</v>
      </c>
      <c r="J160" s="309">
        <f t="shared" si="18"/>
        <v>0</v>
      </c>
      <c r="K160" s="309">
        <f t="shared" si="18"/>
        <v>0</v>
      </c>
      <c r="L160" s="309">
        <f t="shared" si="18"/>
        <v>0</v>
      </c>
      <c r="M160" s="309">
        <f t="shared" si="18"/>
        <v>0</v>
      </c>
      <c r="N160" s="309">
        <f t="shared" si="18"/>
        <v>0</v>
      </c>
      <c r="O160" s="309">
        <f t="shared" si="18"/>
        <v>0</v>
      </c>
      <c r="P160" s="310">
        <f t="shared" si="18"/>
        <v>0</v>
      </c>
      <c r="Q160" s="311"/>
    </row>
    <row r="161" spans="1:16" s="280" customFormat="1" ht="19.5" customHeight="1" thickBot="1">
      <c r="A161" s="278"/>
      <c r="B161" s="317">
        <v>1</v>
      </c>
      <c r="C161" s="318" t="s">
        <v>93</v>
      </c>
      <c r="D161" s="319">
        <v>616200</v>
      </c>
      <c r="E161" s="46"/>
      <c r="F161" s="46"/>
      <c r="G161" s="30">
        <f>SUM(H161:P161)</f>
        <v>0</v>
      </c>
      <c r="H161" s="46"/>
      <c r="I161" s="46"/>
      <c r="J161" s="46"/>
      <c r="K161" s="46"/>
      <c r="L161" s="46"/>
      <c r="M161" s="46"/>
      <c r="N161" s="46"/>
      <c r="O161" s="46"/>
      <c r="P161" s="320"/>
    </row>
    <row r="162" spans="1:16" s="280" customFormat="1" ht="36" customHeight="1" thickBot="1">
      <c r="A162" s="282"/>
      <c r="B162" s="148" t="s">
        <v>28</v>
      </c>
      <c r="C162" s="145" t="s">
        <v>110</v>
      </c>
      <c r="D162" s="148"/>
      <c r="E162" s="288">
        <f>E165</f>
        <v>3000</v>
      </c>
      <c r="F162" s="288">
        <f>F165</f>
        <v>0</v>
      </c>
      <c r="G162" s="288">
        <f>G165</f>
        <v>3000</v>
      </c>
      <c r="H162" s="288">
        <f>H165</f>
        <v>3000</v>
      </c>
      <c r="I162" s="288">
        <f aca="true" t="shared" si="19" ref="I162:P162">SUM(I163:I172)</f>
        <v>0</v>
      </c>
      <c r="J162" s="288">
        <f t="shared" si="19"/>
        <v>0</v>
      </c>
      <c r="K162" s="288">
        <f t="shared" si="19"/>
        <v>0</v>
      </c>
      <c r="L162" s="288">
        <f t="shared" si="19"/>
        <v>0</v>
      </c>
      <c r="M162" s="288">
        <f t="shared" si="19"/>
        <v>0</v>
      </c>
      <c r="N162" s="288">
        <f t="shared" si="19"/>
        <v>0</v>
      </c>
      <c r="O162" s="288">
        <f t="shared" si="19"/>
        <v>0</v>
      </c>
      <c r="P162" s="289">
        <f t="shared" si="19"/>
        <v>0</v>
      </c>
    </row>
    <row r="163" spans="1:16" s="280" customFormat="1" ht="37.5">
      <c r="A163" s="278"/>
      <c r="B163" s="33">
        <v>1</v>
      </c>
      <c r="C163" s="321" t="s">
        <v>94</v>
      </c>
      <c r="D163" s="120">
        <v>821100</v>
      </c>
      <c r="E163" s="29">
        <v>0</v>
      </c>
      <c r="F163" s="29"/>
      <c r="G163" s="30">
        <f aca="true" t="shared" si="20" ref="G163:G172">SUM(H163:P163)</f>
        <v>0</v>
      </c>
      <c r="H163" s="29">
        <v>0</v>
      </c>
      <c r="I163" s="29"/>
      <c r="J163" s="29"/>
      <c r="K163" s="29"/>
      <c r="L163" s="29"/>
      <c r="M163" s="29"/>
      <c r="N163" s="29"/>
      <c r="O163" s="29"/>
      <c r="P163" s="294"/>
    </row>
    <row r="164" spans="1:16" s="280" customFormat="1" ht="18.75">
      <c r="A164" s="278"/>
      <c r="B164" s="33">
        <v>2</v>
      </c>
      <c r="C164" s="117" t="s">
        <v>43</v>
      </c>
      <c r="D164" s="33">
        <v>821200</v>
      </c>
      <c r="E164" s="29">
        <v>0</v>
      </c>
      <c r="F164" s="29"/>
      <c r="G164" s="30">
        <f t="shared" si="20"/>
        <v>0</v>
      </c>
      <c r="H164" s="29">
        <v>0</v>
      </c>
      <c r="I164" s="29"/>
      <c r="J164" s="29"/>
      <c r="K164" s="29"/>
      <c r="L164" s="29"/>
      <c r="M164" s="29"/>
      <c r="N164" s="29"/>
      <c r="O164" s="29"/>
      <c r="P164" s="294"/>
    </row>
    <row r="165" spans="1:16" s="280" customFormat="1" ht="18.75">
      <c r="A165" s="278"/>
      <c r="B165" s="33">
        <v>3</v>
      </c>
      <c r="C165" s="117" t="s">
        <v>44</v>
      </c>
      <c r="D165" s="36">
        <v>821300</v>
      </c>
      <c r="E165" s="293">
        <f>E166+E167+E168+E169</f>
        <v>3000</v>
      </c>
      <c r="F165" s="322"/>
      <c r="G165" s="293">
        <f>G166+G167+G168+G169</f>
        <v>3000</v>
      </c>
      <c r="H165" s="293">
        <f>H166+H167+H168+H169</f>
        <v>3000</v>
      </c>
      <c r="I165" s="29"/>
      <c r="J165" s="29"/>
      <c r="K165" s="29"/>
      <c r="L165" s="29"/>
      <c r="M165" s="29"/>
      <c r="N165" s="29"/>
      <c r="O165" s="29"/>
      <c r="P165" s="294"/>
    </row>
    <row r="166" spans="1:16" s="280" customFormat="1" ht="18.75">
      <c r="A166" s="278"/>
      <c r="B166" s="33"/>
      <c r="C166" s="118" t="s">
        <v>341</v>
      </c>
      <c r="D166" s="33">
        <v>821312</v>
      </c>
      <c r="E166" s="29">
        <v>0</v>
      </c>
      <c r="F166" s="24"/>
      <c r="G166" s="30">
        <v>0</v>
      </c>
      <c r="H166" s="29">
        <v>0</v>
      </c>
      <c r="I166" s="29"/>
      <c r="J166" s="29"/>
      <c r="K166" s="29"/>
      <c r="L166" s="29"/>
      <c r="M166" s="29"/>
      <c r="N166" s="29"/>
      <c r="O166" s="29"/>
      <c r="P166" s="294"/>
    </row>
    <row r="167" spans="1:16" s="280" customFormat="1" ht="18.75">
      <c r="A167" s="278"/>
      <c r="B167" s="33"/>
      <c r="C167" s="323" t="s">
        <v>343</v>
      </c>
      <c r="D167" s="253">
        <v>821313</v>
      </c>
      <c r="E167" s="29">
        <v>0</v>
      </c>
      <c r="F167" s="24"/>
      <c r="G167" s="30">
        <v>0</v>
      </c>
      <c r="H167" s="29">
        <v>0</v>
      </c>
      <c r="I167" s="29"/>
      <c r="J167" s="29"/>
      <c r="K167" s="29"/>
      <c r="L167" s="29"/>
      <c r="M167" s="29"/>
      <c r="N167" s="29"/>
      <c r="O167" s="29"/>
      <c r="P167" s="294"/>
    </row>
    <row r="168" spans="1:16" s="280" customFormat="1" ht="18.75">
      <c r="A168" s="278"/>
      <c r="B168" s="33"/>
      <c r="C168" s="118" t="s">
        <v>344</v>
      </c>
      <c r="D168" s="253">
        <v>821341</v>
      </c>
      <c r="E168" s="29">
        <v>2250</v>
      </c>
      <c r="F168" s="24"/>
      <c r="G168" s="30">
        <v>2250</v>
      </c>
      <c r="H168" s="29">
        <v>2250</v>
      </c>
      <c r="I168" s="29"/>
      <c r="J168" s="29"/>
      <c r="K168" s="29"/>
      <c r="L168" s="29"/>
      <c r="M168" s="29"/>
      <c r="N168" s="29"/>
      <c r="O168" s="29"/>
      <c r="P168" s="294"/>
    </row>
    <row r="169" spans="1:16" s="280" customFormat="1" ht="18.75">
      <c r="A169" s="278"/>
      <c r="B169" s="33"/>
      <c r="C169" s="118" t="s">
        <v>345</v>
      </c>
      <c r="D169" s="33">
        <v>821399</v>
      </c>
      <c r="E169" s="29">
        <v>750</v>
      </c>
      <c r="F169" s="24"/>
      <c r="G169" s="30">
        <v>750</v>
      </c>
      <c r="H169" s="29">
        <v>750</v>
      </c>
      <c r="I169" s="29"/>
      <c r="J169" s="29"/>
      <c r="K169" s="29"/>
      <c r="L169" s="29"/>
      <c r="M169" s="29"/>
      <c r="N169" s="29"/>
      <c r="O169" s="29"/>
      <c r="P169" s="294"/>
    </row>
    <row r="170" spans="1:16" s="280" customFormat="1" ht="18.75">
      <c r="A170" s="278"/>
      <c r="B170" s="33">
        <v>4</v>
      </c>
      <c r="C170" s="123" t="s">
        <v>45</v>
      </c>
      <c r="D170" s="33">
        <v>821400</v>
      </c>
      <c r="E170" s="29">
        <v>0</v>
      </c>
      <c r="F170" s="29"/>
      <c r="G170" s="30">
        <f t="shared" si="20"/>
        <v>0</v>
      </c>
      <c r="H170" s="29">
        <v>0</v>
      </c>
      <c r="I170" s="29"/>
      <c r="J170" s="29"/>
      <c r="K170" s="29"/>
      <c r="L170" s="29"/>
      <c r="M170" s="29"/>
      <c r="N170" s="29"/>
      <c r="O170" s="29"/>
      <c r="P170" s="294"/>
    </row>
    <row r="171" spans="1:16" s="280" customFormat="1" ht="18.75">
      <c r="A171" s="278"/>
      <c r="B171" s="33">
        <v>5</v>
      </c>
      <c r="C171" s="123" t="s">
        <v>46</v>
      </c>
      <c r="D171" s="33">
        <v>821500</v>
      </c>
      <c r="E171" s="29">
        <v>0</v>
      </c>
      <c r="F171" s="29"/>
      <c r="G171" s="30">
        <f t="shared" si="20"/>
        <v>0</v>
      </c>
      <c r="H171" s="29">
        <v>0</v>
      </c>
      <c r="I171" s="29"/>
      <c r="J171" s="29"/>
      <c r="K171" s="29"/>
      <c r="L171" s="29"/>
      <c r="M171" s="29"/>
      <c r="N171" s="29"/>
      <c r="O171" s="29"/>
      <c r="P171" s="294"/>
    </row>
    <row r="172" spans="1:17" s="280" customFormat="1" ht="20.25" customHeight="1">
      <c r="A172" s="278"/>
      <c r="B172" s="33">
        <v>6</v>
      </c>
      <c r="C172" s="123" t="s">
        <v>47</v>
      </c>
      <c r="D172" s="33">
        <v>821600</v>
      </c>
      <c r="E172" s="29">
        <v>0</v>
      </c>
      <c r="F172" s="29"/>
      <c r="G172" s="30">
        <f t="shared" si="20"/>
        <v>0</v>
      </c>
      <c r="H172" s="29">
        <v>0</v>
      </c>
      <c r="I172" s="29"/>
      <c r="J172" s="29"/>
      <c r="K172" s="29"/>
      <c r="L172" s="29"/>
      <c r="M172" s="29"/>
      <c r="N172" s="29"/>
      <c r="O172" s="29"/>
      <c r="P172" s="294"/>
      <c r="Q172" s="311"/>
    </row>
    <row r="173" spans="1:17" s="280" customFormat="1" ht="42" customHeight="1">
      <c r="A173" s="282"/>
      <c r="B173" s="324"/>
      <c r="C173" s="325" t="s">
        <v>49</v>
      </c>
      <c r="D173" s="140"/>
      <c r="E173" s="288">
        <f>E162+E160+E154+E132+E12</f>
        <v>1516000</v>
      </c>
      <c r="F173" s="288">
        <f>F162+F12</f>
        <v>0</v>
      </c>
      <c r="G173" s="288">
        <f aca="true" t="shared" si="21" ref="G173:P173">G162+G160+G154+G132+G12</f>
        <v>1516000</v>
      </c>
      <c r="H173" s="288">
        <f t="shared" si="21"/>
        <v>1366000</v>
      </c>
      <c r="I173" s="288">
        <f t="shared" si="21"/>
        <v>150000</v>
      </c>
      <c r="J173" s="288">
        <f t="shared" si="21"/>
        <v>0</v>
      </c>
      <c r="K173" s="288">
        <f t="shared" si="21"/>
        <v>0</v>
      </c>
      <c r="L173" s="288">
        <f t="shared" si="21"/>
        <v>0</v>
      </c>
      <c r="M173" s="288">
        <f t="shared" si="21"/>
        <v>0</v>
      </c>
      <c r="N173" s="288">
        <f t="shared" si="21"/>
        <v>0</v>
      </c>
      <c r="O173" s="288">
        <f t="shared" si="21"/>
        <v>0</v>
      </c>
      <c r="P173" s="289">
        <f t="shared" si="21"/>
        <v>0</v>
      </c>
      <c r="Q173" s="311"/>
    </row>
    <row r="174" spans="1:17" s="280" customFormat="1" ht="48" customHeight="1">
      <c r="A174" s="278"/>
      <c r="B174" s="326"/>
      <c r="C174" s="348" t="s">
        <v>50</v>
      </c>
      <c r="D174" s="348"/>
      <c r="E174" s="348"/>
      <c r="F174" s="348"/>
      <c r="G174" s="348"/>
      <c r="H174" s="348"/>
      <c r="I174" s="348"/>
      <c r="J174" s="348"/>
      <c r="K174" s="328"/>
      <c r="L174" s="328"/>
      <c r="M174" s="328"/>
      <c r="N174" s="328"/>
      <c r="O174" s="328"/>
      <c r="P174" s="328"/>
      <c r="Q174" s="311"/>
    </row>
    <row r="175" spans="1:17" s="280" customFormat="1" ht="15.75" customHeight="1">
      <c r="A175" s="278"/>
      <c r="B175" s="326"/>
      <c r="C175" s="327"/>
      <c r="D175" s="327"/>
      <c r="E175" s="327"/>
      <c r="F175" s="327"/>
      <c r="G175" s="327"/>
      <c r="H175" s="327"/>
      <c r="I175" s="327"/>
      <c r="J175" s="327"/>
      <c r="K175" s="328"/>
      <c r="L175" s="328"/>
      <c r="M175" s="328"/>
      <c r="N175" s="328"/>
      <c r="O175" s="328"/>
      <c r="P175" s="328"/>
      <c r="Q175" s="311"/>
    </row>
    <row r="176" spans="1:17" s="280" customFormat="1" ht="15.75" customHeight="1">
      <c r="A176" s="278"/>
      <c r="B176" s="326"/>
      <c r="C176" s="329"/>
      <c r="D176" s="327"/>
      <c r="E176" s="327"/>
      <c r="F176" s="327"/>
      <c r="G176" s="327"/>
      <c r="H176" s="327"/>
      <c r="I176" s="327"/>
      <c r="J176" s="327"/>
      <c r="K176" s="328"/>
      <c r="L176" s="328"/>
      <c r="M176" s="328"/>
      <c r="N176" s="328"/>
      <c r="O176" s="328"/>
      <c r="P176" s="328"/>
      <c r="Q176" s="311"/>
    </row>
    <row r="177" spans="1:17" s="280" customFormat="1" ht="15.75" customHeight="1">
      <c r="A177" s="278"/>
      <c r="B177" s="326"/>
      <c r="C177" s="327"/>
      <c r="D177" s="327"/>
      <c r="E177" s="327"/>
      <c r="F177" s="327"/>
      <c r="G177" s="327"/>
      <c r="H177" s="327"/>
      <c r="I177" s="327"/>
      <c r="J177" s="327"/>
      <c r="K177" s="328"/>
      <c r="L177" s="328"/>
      <c r="M177" s="328"/>
      <c r="N177" s="330"/>
      <c r="O177" s="330"/>
      <c r="P177" s="330"/>
      <c r="Q177" s="311"/>
    </row>
    <row r="178" spans="1:17" s="280" customFormat="1" ht="15.75" customHeight="1">
      <c r="A178" s="278"/>
      <c r="B178" s="326"/>
      <c r="C178" s="329"/>
      <c r="D178" s="327"/>
      <c r="E178" s="327"/>
      <c r="F178" s="327"/>
      <c r="G178" s="327"/>
      <c r="H178" s="327"/>
      <c r="I178" s="327"/>
      <c r="J178" s="327"/>
      <c r="K178" s="328"/>
      <c r="L178" s="328"/>
      <c r="M178" s="328"/>
      <c r="N178" s="328"/>
      <c r="O178" s="328"/>
      <c r="P178" s="328"/>
      <c r="Q178" s="311"/>
    </row>
    <row r="179" spans="1:17" s="280" customFormat="1" ht="15.75" customHeight="1">
      <c r="A179" s="278"/>
      <c r="B179" s="326"/>
      <c r="C179" s="327"/>
      <c r="D179" s="327"/>
      <c r="E179" s="327"/>
      <c r="F179" s="327"/>
      <c r="G179" s="327"/>
      <c r="H179" s="327"/>
      <c r="I179" s="327"/>
      <c r="J179" s="327"/>
      <c r="K179" s="328"/>
      <c r="L179" s="328"/>
      <c r="M179" s="328"/>
      <c r="N179" s="279"/>
      <c r="O179" s="134" t="s">
        <v>97</v>
      </c>
      <c r="P179" s="278"/>
      <c r="Q179" s="311"/>
    </row>
    <row r="180" spans="1:17" s="280" customFormat="1" ht="15" customHeight="1">
      <c r="A180" s="278"/>
      <c r="B180" s="279"/>
      <c r="C180" s="331"/>
      <c r="D180" s="331"/>
      <c r="E180" s="331"/>
      <c r="F180" s="331"/>
      <c r="G180" s="331"/>
      <c r="H180" s="331"/>
      <c r="I180" s="279"/>
      <c r="J180" s="332"/>
      <c r="K180" s="332"/>
      <c r="L180" s="279"/>
      <c r="M180" s="332"/>
      <c r="N180" s="346"/>
      <c r="O180" s="347"/>
      <c r="P180" s="347"/>
      <c r="Q180" s="311"/>
    </row>
    <row r="181" spans="1:16" s="280" customFormat="1" ht="18.75">
      <c r="A181" s="278"/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</row>
    <row r="182" spans="1:16" s="280" customFormat="1" ht="18.75">
      <c r="A182" s="278"/>
      <c r="B182" s="279"/>
      <c r="C182" s="279"/>
      <c r="D182" s="279"/>
      <c r="E182" s="279"/>
      <c r="F182" s="279"/>
      <c r="G182" s="279"/>
      <c r="H182" s="279"/>
      <c r="I182" s="279"/>
      <c r="J182" s="326"/>
      <c r="K182" s="53"/>
      <c r="L182" s="279"/>
      <c r="M182" s="326"/>
      <c r="N182" s="53"/>
      <c r="O182" s="53"/>
      <c r="P182" s="326"/>
    </row>
    <row r="183" spans="1:16" s="280" customFormat="1" ht="18.75">
      <c r="A183" s="278"/>
      <c r="B183" s="279"/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</row>
    <row r="184" spans="1:16" s="280" customFormat="1" ht="18.75">
      <c r="A184" s="278"/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</row>
    <row r="185" spans="1:16" s="280" customFormat="1" ht="18.75">
      <c r="A185" s="278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</row>
    <row r="186" spans="1:16" s="280" customFormat="1" ht="18.75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</row>
    <row r="187" spans="1:16" s="280" customFormat="1" ht="18.75">
      <c r="A187" s="278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</row>
    <row r="188" spans="1:16" s="280" customFormat="1" ht="18.75">
      <c r="A188" s="278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</row>
    <row r="189" spans="1:16" s="280" customFormat="1" ht="18.75">
      <c r="A189" s="278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</row>
    <row r="190" spans="1:16" s="280" customFormat="1" ht="18.75">
      <c r="A190" s="278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</row>
    <row r="191" spans="1:16" s="280" customFormat="1" ht="18.75">
      <c r="A191" s="278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</row>
    <row r="192" spans="1:16" s="280" customFormat="1" ht="18.75">
      <c r="A192" s="278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</row>
    <row r="193" spans="1:16" s="280" customFormat="1" ht="18.75">
      <c r="A193" s="278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</row>
    <row r="194" spans="1:16" s="280" customFormat="1" ht="18.75">
      <c r="A194" s="278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</row>
    <row r="195" spans="1:16" s="280" customFormat="1" ht="18.75">
      <c r="A195" s="278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</row>
    <row r="196" spans="1:16" s="280" customFormat="1" ht="18.75">
      <c r="A196" s="278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</row>
    <row r="197" spans="1:16" s="280" customFormat="1" ht="18.75">
      <c r="A197" s="278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</row>
    <row r="198" spans="1:16" s="280" customFormat="1" ht="18.75">
      <c r="A198" s="278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</row>
    <row r="199" spans="1:16" s="280" customFormat="1" ht="18.75">
      <c r="A199" s="278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</row>
    <row r="200" spans="1:16" s="280" customFormat="1" ht="18.75">
      <c r="A200" s="278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</row>
    <row r="201" spans="1:16" s="280" customFormat="1" ht="18.75">
      <c r="A201" s="278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</row>
    <row r="202" spans="1:16" s="280" customFormat="1" ht="18.75">
      <c r="A202" s="278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</row>
    <row r="203" spans="1:16" s="280" customFormat="1" ht="18.75">
      <c r="A203" s="278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</row>
    <row r="204" spans="1:16" s="280" customFormat="1" ht="18.75">
      <c r="A204" s="278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</row>
    <row r="205" spans="1:16" s="280" customFormat="1" ht="18.75">
      <c r="A205" s="278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</row>
    <row r="206" spans="1:16" s="280" customFormat="1" ht="18.75">
      <c r="A206" s="278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</row>
    <row r="207" spans="1:16" s="280" customFormat="1" ht="18.75">
      <c r="A207" s="278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</row>
    <row r="208" spans="1:16" s="280" customFormat="1" ht="18.75">
      <c r="A208" s="278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</row>
    <row r="209" spans="1:16" s="280" customFormat="1" ht="18.75">
      <c r="A209" s="278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</row>
    <row r="210" spans="1:16" s="280" customFormat="1" ht="18.75">
      <c r="A210" s="278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</row>
    <row r="211" spans="1:16" s="280" customFormat="1" ht="18.75">
      <c r="A211" s="278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</row>
    <row r="212" spans="1:16" s="280" customFormat="1" ht="18.75">
      <c r="A212" s="278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</row>
    <row r="213" spans="1:16" s="280" customFormat="1" ht="18.75">
      <c r="A213" s="278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</row>
    <row r="214" spans="1:16" s="280" customFormat="1" ht="18.75">
      <c r="A214" s="278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</row>
    <row r="215" spans="1:16" s="280" customFormat="1" ht="18.75">
      <c r="A215" s="278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</row>
    <row r="216" spans="1:16" s="280" customFormat="1" ht="18.75">
      <c r="A216" s="278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</row>
    <row r="217" spans="1:16" s="280" customFormat="1" ht="18.75">
      <c r="A217" s="278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</row>
    <row r="218" spans="1:16" s="280" customFormat="1" ht="18.75">
      <c r="A218" s="278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</row>
    <row r="219" spans="1:16" s="280" customFormat="1" ht="18.75">
      <c r="A219" s="278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</row>
    <row r="220" spans="1:16" s="280" customFormat="1" ht="18.75">
      <c r="A220" s="278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</row>
    <row r="221" spans="1:16" s="280" customFormat="1" ht="18.75">
      <c r="A221" s="278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</row>
    <row r="222" spans="1:16" s="280" customFormat="1" ht="18.75">
      <c r="A222" s="278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</row>
    <row r="223" spans="1:16" s="280" customFormat="1" ht="18.75">
      <c r="A223" s="278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</row>
    <row r="224" spans="1:16" s="280" customFormat="1" ht="18.75">
      <c r="A224" s="278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</row>
    <row r="225" spans="1:16" s="280" customFormat="1" ht="18.75">
      <c r="A225" s="278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</row>
    <row r="226" spans="1:16" s="280" customFormat="1" ht="18.75">
      <c r="A226" s="278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</row>
    <row r="227" spans="1:16" s="280" customFormat="1" ht="18.75">
      <c r="A227" s="278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</row>
    <row r="228" spans="1:16" s="280" customFormat="1" ht="18.75">
      <c r="A228" s="278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</row>
    <row r="229" spans="1:16" s="280" customFormat="1" ht="18.75">
      <c r="A229" s="278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</row>
    <row r="230" spans="1:16" s="280" customFormat="1" ht="18.75">
      <c r="A230" s="278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</row>
    <row r="231" spans="1:16" s="280" customFormat="1" ht="18.75">
      <c r="A231" s="278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</row>
    <row r="232" spans="1:16" s="280" customFormat="1" ht="18.75">
      <c r="A232" s="278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</row>
    <row r="233" spans="1:16" s="280" customFormat="1" ht="18.75">
      <c r="A233" s="278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</row>
    <row r="234" spans="1:16" s="280" customFormat="1" ht="18.75">
      <c r="A234" s="278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</row>
    <row r="235" spans="1:16" s="280" customFormat="1" ht="18.75">
      <c r="A235" s="278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</row>
    <row r="236" spans="1:16" s="280" customFormat="1" ht="18.75">
      <c r="A236" s="278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</row>
    <row r="237" spans="1:16" s="280" customFormat="1" ht="18.75">
      <c r="A237" s="278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</row>
    <row r="238" spans="1:16" s="280" customFormat="1" ht="18.75">
      <c r="A238" s="278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</row>
    <row r="239" spans="1:16" s="280" customFormat="1" ht="18.75">
      <c r="A239" s="278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</row>
    <row r="240" spans="1:16" s="280" customFormat="1" ht="18.75">
      <c r="A240" s="278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</row>
    <row r="241" spans="1:16" s="280" customFormat="1" ht="18.75">
      <c r="A241" s="278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</row>
    <row r="242" spans="1:16" s="280" customFormat="1" ht="18.75">
      <c r="A242" s="278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</row>
    <row r="243" spans="1:16" s="280" customFormat="1" ht="18.75">
      <c r="A243" s="278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</row>
    <row r="244" spans="1:16" s="280" customFormat="1" ht="18.75">
      <c r="A244" s="278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</row>
  </sheetData>
  <sheetProtection formatCells="0" formatColumns="0" formatRows="0" insertColumns="0" insertRows="0" deleteColumns="0" deleteRows="0"/>
  <mergeCells count="18">
    <mergeCell ref="N180:P180"/>
    <mergeCell ref="C174:J174"/>
    <mergeCell ref="B6:I6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L6:M6"/>
  </mergeCells>
  <printOptions/>
  <pageMargins left="0.7" right="0.7" top="0.75" bottom="0.75" header="0.3" footer="0.3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42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49" t="s">
        <v>36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ht="15.75" thickBot="1">
      <c r="A5" s="405"/>
      <c r="B5" s="405"/>
      <c r="C5" s="405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</row>
    <row r="6" spans="1:15" ht="21" customHeight="1">
      <c r="A6" s="412" t="s">
        <v>1</v>
      </c>
      <c r="B6" s="415" t="s">
        <v>2</v>
      </c>
      <c r="C6" s="412" t="s">
        <v>3</v>
      </c>
      <c r="D6" s="418" t="s">
        <v>72</v>
      </c>
      <c r="E6" s="79" t="s">
        <v>51</v>
      </c>
      <c r="F6" s="418" t="s">
        <v>79</v>
      </c>
      <c r="G6" s="406" t="s">
        <v>4</v>
      </c>
      <c r="H6" s="407"/>
      <c r="I6" s="407"/>
      <c r="J6" s="407"/>
      <c r="K6" s="407"/>
      <c r="L6" s="407"/>
      <c r="M6" s="407"/>
      <c r="N6" s="407"/>
      <c r="O6" s="408"/>
    </row>
    <row r="7" spans="1:15" ht="22.5" customHeight="1" thickBot="1">
      <c r="A7" s="413"/>
      <c r="B7" s="416"/>
      <c r="C7" s="413"/>
      <c r="D7" s="419"/>
      <c r="E7" s="80"/>
      <c r="F7" s="419"/>
      <c r="G7" s="409"/>
      <c r="H7" s="410"/>
      <c r="I7" s="410"/>
      <c r="J7" s="410"/>
      <c r="K7" s="410"/>
      <c r="L7" s="410"/>
      <c r="M7" s="410"/>
      <c r="N7" s="410"/>
      <c r="O7" s="411"/>
    </row>
    <row r="8" spans="1:15" ht="67.5" customHeight="1" thickBot="1">
      <c r="A8" s="414"/>
      <c r="B8" s="417"/>
      <c r="C8" s="414"/>
      <c r="D8" s="420"/>
      <c r="E8" s="81"/>
      <c r="F8" s="420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21" t="s">
        <v>50</v>
      </c>
      <c r="C45" s="422"/>
      <c r="D45" s="422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A1:O1"/>
    <mergeCell ref="A3:O4"/>
    <mergeCell ref="A5:C5"/>
    <mergeCell ref="D5:O5"/>
    <mergeCell ref="A6:A8"/>
    <mergeCell ref="B6:B8"/>
    <mergeCell ref="C6:C8"/>
    <mergeCell ref="D6:D8"/>
    <mergeCell ref="F6:F8"/>
    <mergeCell ref="G6:O7"/>
    <mergeCell ref="B45:D45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42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29.25" customHeight="1">
      <c r="A2" s="349" t="s">
        <v>31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5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</row>
    <row r="4" spans="1:16" ht="18.75">
      <c r="A4" s="342" t="s">
        <v>27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12" t="s">
        <v>1</v>
      </c>
      <c r="B6" s="415" t="s">
        <v>2</v>
      </c>
      <c r="C6" s="412" t="s">
        <v>3</v>
      </c>
      <c r="D6" s="412" t="s">
        <v>35</v>
      </c>
      <c r="E6" s="406" t="s">
        <v>30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8"/>
    </row>
    <row r="7" spans="1:16" ht="25.5" customHeight="1" thickBot="1">
      <c r="A7" s="413"/>
      <c r="B7" s="416"/>
      <c r="C7" s="413"/>
      <c r="D7" s="413"/>
      <c r="E7" s="409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1"/>
    </row>
    <row r="8" spans="1:16" ht="21" customHeight="1" thickBot="1">
      <c r="A8" s="414"/>
      <c r="B8" s="417"/>
      <c r="C8" s="414"/>
      <c r="D8" s="431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C33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C72"/>
  <sheetViews>
    <sheetView view="pageBreakPreview" zoomScaleSheetLayoutView="100" zoomScalePageLayoutView="0" workbookViewId="0" topLeftCell="A22">
      <selection activeCell="K4" sqref="K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4" width="15.8515625" style="9" customWidth="1"/>
    <col min="15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</row>
    <row r="2" spans="12:26" ht="15.75" customHeight="1">
      <c r="L2" s="344" t="s">
        <v>96</v>
      </c>
      <c r="M2" s="344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2:28" ht="21.75" customHeight="1">
      <c r="B3" s="342" t="s">
        <v>100</v>
      </c>
      <c r="C3" s="342"/>
      <c r="D3" s="345" t="s">
        <v>347</v>
      </c>
      <c r="E3" s="345"/>
      <c r="F3" s="345"/>
      <c r="G3" s="345"/>
      <c r="H3" s="345"/>
      <c r="I3" s="345"/>
      <c r="J3" s="345"/>
      <c r="K3" s="108"/>
      <c r="L3" s="344"/>
      <c r="M3" s="344"/>
      <c r="N3" s="153" t="s">
        <v>159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54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5"/>
      <c r="M4" s="11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4"/>
    </row>
    <row r="5" spans="2:28" ht="40.5" customHeight="1">
      <c r="B5" s="344" t="s">
        <v>125</v>
      </c>
      <c r="C5" s="344"/>
      <c r="D5" s="344"/>
      <c r="E5" s="344"/>
      <c r="F5" s="344"/>
      <c r="G5" s="344"/>
      <c r="H5" s="344"/>
      <c r="I5" s="344"/>
      <c r="J5" s="344"/>
      <c r="K5" s="344"/>
      <c r="L5" s="126"/>
      <c r="M5" s="11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09"/>
    </row>
    <row r="6" spans="2:28" ht="21" customHeight="1">
      <c r="B6" s="349" t="s">
        <v>111</v>
      </c>
      <c r="C6" s="349"/>
      <c r="D6" s="349"/>
      <c r="E6" s="349"/>
      <c r="F6" s="349"/>
      <c r="G6" s="349"/>
      <c r="H6" s="349"/>
      <c r="I6" s="349"/>
      <c r="J6" s="263"/>
      <c r="K6" s="263"/>
      <c r="L6" s="344"/>
      <c r="M6" s="344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9"/>
      <c r="AB6" s="15"/>
    </row>
    <row r="7" spans="2:28" ht="22.5" customHeight="1" thickBot="1">
      <c r="B7" s="362"/>
      <c r="C7" s="362"/>
      <c r="D7" s="362"/>
      <c r="E7" s="2"/>
      <c r="F7" s="2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</row>
    <row r="8" spans="2:28" s="141" customFormat="1" ht="67.5" customHeight="1">
      <c r="B8" s="371" t="s">
        <v>1</v>
      </c>
      <c r="C8" s="374" t="s">
        <v>123</v>
      </c>
      <c r="D8" s="377" t="s">
        <v>3</v>
      </c>
      <c r="E8" s="364" t="s">
        <v>134</v>
      </c>
      <c r="F8" s="364" t="s">
        <v>135</v>
      </c>
      <c r="G8" s="378" t="s">
        <v>136</v>
      </c>
      <c r="H8" s="365" t="s">
        <v>114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7"/>
    </row>
    <row r="9" spans="2:28" s="141" customFormat="1" ht="15.75" customHeight="1" thickBot="1">
      <c r="B9" s="372"/>
      <c r="C9" s="375"/>
      <c r="D9" s="359"/>
      <c r="E9" s="334"/>
      <c r="F9" s="334"/>
      <c r="G9" s="379"/>
      <c r="H9" s="368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70"/>
    </row>
    <row r="10" spans="2:28" s="141" customFormat="1" ht="144" customHeight="1" thickBot="1">
      <c r="B10" s="373"/>
      <c r="C10" s="376"/>
      <c r="D10" s="360"/>
      <c r="E10" s="335"/>
      <c r="F10" s="335"/>
      <c r="G10" s="380"/>
      <c r="H10" s="177" t="s">
        <v>112</v>
      </c>
      <c r="I10" s="142" t="s">
        <v>350</v>
      </c>
      <c r="J10" s="142" t="s">
        <v>7</v>
      </c>
      <c r="K10" s="142" t="s">
        <v>8</v>
      </c>
      <c r="L10" s="142" t="s">
        <v>32</v>
      </c>
      <c r="M10" s="142" t="s">
        <v>33</v>
      </c>
      <c r="N10" s="142" t="s">
        <v>34</v>
      </c>
      <c r="O10" s="142" t="s">
        <v>145</v>
      </c>
      <c r="P10" s="142" t="s">
        <v>146</v>
      </c>
      <c r="Q10" s="142" t="s">
        <v>147</v>
      </c>
      <c r="R10" s="142" t="s">
        <v>148</v>
      </c>
      <c r="S10" s="142" t="s">
        <v>149</v>
      </c>
      <c r="T10" s="142" t="s">
        <v>150</v>
      </c>
      <c r="U10" s="142" t="s">
        <v>151</v>
      </c>
      <c r="V10" s="142" t="s">
        <v>152</v>
      </c>
      <c r="W10" s="142" t="s">
        <v>153</v>
      </c>
      <c r="X10" s="142" t="s">
        <v>154</v>
      </c>
      <c r="Y10" s="142" t="s">
        <v>155</v>
      </c>
      <c r="Z10" s="142" t="s">
        <v>156</v>
      </c>
      <c r="AA10" s="142" t="s">
        <v>67</v>
      </c>
      <c r="AB10" s="142" t="s">
        <v>10</v>
      </c>
    </row>
    <row r="11" spans="2:28" s="141" customFormat="1" ht="15.75" thickBot="1">
      <c r="B11" s="255">
        <v>1</v>
      </c>
      <c r="C11" s="256">
        <v>2</v>
      </c>
      <c r="D11" s="255">
        <v>3</v>
      </c>
      <c r="E11" s="256">
        <v>4</v>
      </c>
      <c r="F11" s="256">
        <v>5</v>
      </c>
      <c r="G11" s="256" t="s">
        <v>126</v>
      </c>
      <c r="H11" s="256">
        <v>7</v>
      </c>
      <c r="I11" s="256">
        <v>8</v>
      </c>
      <c r="J11" s="256">
        <v>9</v>
      </c>
      <c r="K11" s="256">
        <v>10</v>
      </c>
      <c r="L11" s="256">
        <v>11</v>
      </c>
      <c r="M11" s="256">
        <v>12</v>
      </c>
      <c r="N11" s="256">
        <v>13</v>
      </c>
      <c r="O11" s="256">
        <f>N11+1</f>
        <v>14</v>
      </c>
      <c r="P11" s="256">
        <f aca="true" t="shared" si="0" ref="P11:Z11">O11+1</f>
        <v>15</v>
      </c>
      <c r="Q11" s="256">
        <f t="shared" si="0"/>
        <v>16</v>
      </c>
      <c r="R11" s="256">
        <f t="shared" si="0"/>
        <v>17</v>
      </c>
      <c r="S11" s="256">
        <f t="shared" si="0"/>
        <v>18</v>
      </c>
      <c r="T11" s="256">
        <f t="shared" si="0"/>
        <v>19</v>
      </c>
      <c r="U11" s="256">
        <f t="shared" si="0"/>
        <v>20</v>
      </c>
      <c r="V11" s="256">
        <f t="shared" si="0"/>
        <v>21</v>
      </c>
      <c r="W11" s="256">
        <f t="shared" si="0"/>
        <v>22</v>
      </c>
      <c r="X11" s="256">
        <f t="shared" si="0"/>
        <v>23</v>
      </c>
      <c r="Y11" s="256">
        <f t="shared" si="0"/>
        <v>24</v>
      </c>
      <c r="Z11" s="256">
        <f t="shared" si="0"/>
        <v>25</v>
      </c>
      <c r="AA11" s="256" t="s">
        <v>67</v>
      </c>
      <c r="AB11" s="256" t="s">
        <v>11</v>
      </c>
    </row>
    <row r="12" spans="2:28" s="141" customFormat="1" ht="18.75">
      <c r="B12" s="254" t="s">
        <v>12</v>
      </c>
      <c r="C12" s="147" t="s">
        <v>104</v>
      </c>
      <c r="D12" s="148"/>
      <c r="E12" s="261">
        <f>SUM(E13:E23)</f>
        <v>1513000</v>
      </c>
      <c r="F12" s="261">
        <f aca="true" t="shared" si="1" ref="F12:AB12">SUM(F13:F23)</f>
        <v>0</v>
      </c>
      <c r="G12" s="261">
        <f t="shared" si="1"/>
        <v>1513000</v>
      </c>
      <c r="H12" s="261">
        <f t="shared" si="1"/>
        <v>1363000</v>
      </c>
      <c r="I12" s="261">
        <f t="shared" si="1"/>
        <v>150000</v>
      </c>
      <c r="J12" s="261">
        <f t="shared" si="1"/>
        <v>0</v>
      </c>
      <c r="K12" s="261">
        <f t="shared" si="1"/>
        <v>0</v>
      </c>
      <c r="L12" s="261">
        <f t="shared" si="1"/>
        <v>0</v>
      </c>
      <c r="M12" s="261">
        <f t="shared" si="1"/>
        <v>0</v>
      </c>
      <c r="N12" s="261">
        <f t="shared" si="1"/>
        <v>0</v>
      </c>
      <c r="O12" s="261">
        <f t="shared" si="1"/>
        <v>0</v>
      </c>
      <c r="P12" s="261">
        <f t="shared" si="1"/>
        <v>0</v>
      </c>
      <c r="Q12" s="261">
        <f t="shared" si="1"/>
        <v>0</v>
      </c>
      <c r="R12" s="261">
        <f t="shared" si="1"/>
        <v>0</v>
      </c>
      <c r="S12" s="261">
        <f t="shared" si="1"/>
        <v>0</v>
      </c>
      <c r="T12" s="261">
        <f t="shared" si="1"/>
        <v>0</v>
      </c>
      <c r="U12" s="261">
        <f t="shared" si="1"/>
        <v>0</v>
      </c>
      <c r="V12" s="261">
        <f t="shared" si="1"/>
        <v>0</v>
      </c>
      <c r="W12" s="261">
        <f t="shared" si="1"/>
        <v>0</v>
      </c>
      <c r="X12" s="261">
        <f t="shared" si="1"/>
        <v>0</v>
      </c>
      <c r="Y12" s="261">
        <f t="shared" si="1"/>
        <v>0</v>
      </c>
      <c r="Z12" s="261">
        <f t="shared" si="1"/>
        <v>0</v>
      </c>
      <c r="AA12" s="261">
        <f t="shared" si="1"/>
        <v>0</v>
      </c>
      <c r="AB12" s="264">
        <f t="shared" si="1"/>
        <v>0</v>
      </c>
    </row>
    <row r="13" spans="2:28" ht="18.75">
      <c r="B13" s="26">
        <v>1</v>
      </c>
      <c r="C13" s="117" t="s">
        <v>38</v>
      </c>
      <c r="D13" s="28">
        <v>611100</v>
      </c>
      <c r="E13" s="257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974000</v>
      </c>
      <c r="F13" s="257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57">
        <f aca="true" t="shared" si="2" ref="G13:G23">SUM(H13:AB13)</f>
        <v>974000</v>
      </c>
      <c r="H13" s="257">
        <f>'Tab 3'!G14</f>
        <v>974000</v>
      </c>
      <c r="I13" s="257">
        <f>'Tab 4-PPN1'!G15</f>
        <v>0</v>
      </c>
      <c r="J13" s="257">
        <f>'Tab 4-PPN2'!G15</f>
        <v>0</v>
      </c>
      <c r="K13" s="257">
        <f>'Tab 4-PPN3'!G15</f>
        <v>0</v>
      </c>
      <c r="L13" s="257">
        <f>'Tab 4-PPN4'!G15</f>
        <v>0</v>
      </c>
      <c r="M13" s="257">
        <f>'Tab 4-PPN5'!G15</f>
        <v>0</v>
      </c>
      <c r="N13" s="257">
        <f>'Tab 4-PPN6'!G15</f>
        <v>0</v>
      </c>
      <c r="O13" s="257">
        <f>'Tab 4-PPN7'!G15</f>
        <v>0</v>
      </c>
      <c r="P13" s="257">
        <f>'Tab 4-PPN8'!G15</f>
        <v>0</v>
      </c>
      <c r="Q13" s="257">
        <f>'Tab 4-PPN9'!G15</f>
        <v>0</v>
      </c>
      <c r="R13" s="257">
        <f>'Tab 4-PPN10'!G15</f>
        <v>0</v>
      </c>
      <c r="S13" s="257">
        <f>'Tab 4-PPN11'!G15</f>
        <v>0</v>
      </c>
      <c r="T13" s="257">
        <f>'Tab 4-PPN12'!G15</f>
        <v>0</v>
      </c>
      <c r="U13" s="257">
        <f>'Tab 4-PPN13'!G15</f>
        <v>0</v>
      </c>
      <c r="V13" s="257">
        <f>'Tab 4-PPN14'!G15</f>
        <v>0</v>
      </c>
      <c r="W13" s="257">
        <f>'Tab 4-PPN15'!G15</f>
        <v>0</v>
      </c>
      <c r="X13" s="257">
        <f>'Tab 4-PPN16'!G15</f>
        <v>0</v>
      </c>
      <c r="Y13" s="257">
        <f>'Tab 4-PPN17'!G15</f>
        <v>0</v>
      </c>
      <c r="Z13" s="257">
        <f>'Tab 4-PPN18'!G15</f>
        <v>0</v>
      </c>
      <c r="AA13" s="257">
        <f>'Tab 4-PPN19'!G15</f>
        <v>0</v>
      </c>
      <c r="AB13" s="258">
        <f>'Tab 4-PPN20'!G15</f>
        <v>0</v>
      </c>
    </row>
    <row r="14" spans="2:28" ht="37.5">
      <c r="B14" s="32">
        <v>2</v>
      </c>
      <c r="C14" s="124" t="s">
        <v>80</v>
      </c>
      <c r="D14" s="120">
        <v>611200</v>
      </c>
      <c r="E14" s="257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130000</v>
      </c>
      <c r="F14" s="257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57">
        <f t="shared" si="2"/>
        <v>130000</v>
      </c>
      <c r="H14" s="257">
        <f>'Tab 3'!G15</f>
        <v>130000</v>
      </c>
      <c r="I14" s="257">
        <f>'Tab 4-PPN1'!G16</f>
        <v>0</v>
      </c>
      <c r="J14" s="257">
        <f>'Tab 4-PPN2'!G16</f>
        <v>0</v>
      </c>
      <c r="K14" s="257">
        <f>'Tab 4-PPN3'!G16</f>
        <v>0</v>
      </c>
      <c r="L14" s="257">
        <f>'Tab 4-PPN4'!G16</f>
        <v>0</v>
      </c>
      <c r="M14" s="257">
        <f>'Tab 4-PPN5'!G16</f>
        <v>0</v>
      </c>
      <c r="N14" s="257">
        <f>'Tab 4-PPN6'!G16</f>
        <v>0</v>
      </c>
      <c r="O14" s="257">
        <f>'Tab 4-PPN7'!G16</f>
        <v>0</v>
      </c>
      <c r="P14" s="257">
        <f>'Tab 4-PPN8'!G16</f>
        <v>0</v>
      </c>
      <c r="Q14" s="257">
        <f>'Tab 4-PPN9'!G16</f>
        <v>0</v>
      </c>
      <c r="R14" s="257">
        <f>'Tab 4-PPN10'!G16</f>
        <v>0</v>
      </c>
      <c r="S14" s="257">
        <f>'Tab 4-PPN11'!G16</f>
        <v>0</v>
      </c>
      <c r="T14" s="257">
        <f>'Tab 4-PPN12'!G16</f>
        <v>0</v>
      </c>
      <c r="U14" s="257">
        <f>'Tab 4-PPN13'!G16</f>
        <v>0</v>
      </c>
      <c r="V14" s="257">
        <f>'Tab 4-PPN14'!G16</f>
        <v>0</v>
      </c>
      <c r="W14" s="257">
        <f>'Tab 4-PPN15'!G16</f>
        <v>0</v>
      </c>
      <c r="X14" s="257">
        <f>'Tab 4-PPN16'!G16</f>
        <v>0</v>
      </c>
      <c r="Y14" s="257">
        <f>'Tab 4-PPN17'!G16</f>
        <v>0</v>
      </c>
      <c r="Z14" s="257">
        <f>'Tab 4-PPN18'!G16</f>
        <v>0</v>
      </c>
      <c r="AA14" s="257">
        <f>'Tab 4-PPN19'!G16</f>
        <v>0</v>
      </c>
      <c r="AB14" s="258">
        <f>'Tab 4-PPN20'!G16</f>
        <v>0</v>
      </c>
    </row>
    <row r="15" spans="2:28" ht="18.75">
      <c r="B15" s="32">
        <v>3</v>
      </c>
      <c r="C15" s="119" t="s">
        <v>14</v>
      </c>
      <c r="D15" s="120">
        <v>613100</v>
      </c>
      <c r="E15" s="257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18000</v>
      </c>
      <c r="F15" s="257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57">
        <f t="shared" si="2"/>
        <v>18000</v>
      </c>
      <c r="H15" s="257">
        <f>'Tab 3'!G16</f>
        <v>18000</v>
      </c>
      <c r="I15" s="257">
        <f>'Tab 4-PPN1'!G17</f>
        <v>0</v>
      </c>
      <c r="J15" s="257">
        <f>'Tab 4-PPN2'!G17</f>
        <v>0</v>
      </c>
      <c r="K15" s="257">
        <f>'Tab 4-PPN3'!G17</f>
        <v>0</v>
      </c>
      <c r="L15" s="257">
        <f>'Tab 4-PPN4'!G17</f>
        <v>0</v>
      </c>
      <c r="M15" s="257">
        <f>'Tab 4-PPN5'!G17</f>
        <v>0</v>
      </c>
      <c r="N15" s="257">
        <f>'Tab 4-PPN6'!G17</f>
        <v>0</v>
      </c>
      <c r="O15" s="257">
        <f>'Tab 4-PPN7'!G17</f>
        <v>0</v>
      </c>
      <c r="P15" s="257">
        <f>'Tab 4-PPN8'!G17</f>
        <v>0</v>
      </c>
      <c r="Q15" s="257">
        <f>'Tab 4-PPN9'!G17</f>
        <v>0</v>
      </c>
      <c r="R15" s="257">
        <f>'Tab 4-PPN10'!G17</f>
        <v>0</v>
      </c>
      <c r="S15" s="257">
        <f>'Tab 4-PPN11'!G17</f>
        <v>0</v>
      </c>
      <c r="T15" s="257">
        <f>'Tab 4-PPN12'!G17</f>
        <v>0</v>
      </c>
      <c r="U15" s="257">
        <f>'Tab 4-PPN13'!G17</f>
        <v>0</v>
      </c>
      <c r="V15" s="257">
        <f>'Tab 4-PPN14'!G17</f>
        <v>0</v>
      </c>
      <c r="W15" s="257">
        <f>'Tab 4-PPN15'!G17</f>
        <v>0</v>
      </c>
      <c r="X15" s="257">
        <f>'Tab 4-PPN16'!G17</f>
        <v>0</v>
      </c>
      <c r="Y15" s="257">
        <f>'Tab 4-PPN17'!G17</f>
        <v>0</v>
      </c>
      <c r="Z15" s="257">
        <f>'Tab 4-PPN18'!G17</f>
        <v>0</v>
      </c>
      <c r="AA15" s="257">
        <f>'Tab 4-PPN19'!G17</f>
        <v>0</v>
      </c>
      <c r="AB15" s="258">
        <f>'Tab 4-PPN20'!G17</f>
        <v>0</v>
      </c>
    </row>
    <row r="16" spans="2:28" ht="37.5">
      <c r="B16" s="32">
        <v>4</v>
      </c>
      <c r="C16" s="124" t="s">
        <v>81</v>
      </c>
      <c r="D16" s="120">
        <v>613200</v>
      </c>
      <c r="E16" s="257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18000</v>
      </c>
      <c r="F16" s="257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57">
        <f t="shared" si="2"/>
        <v>18000</v>
      </c>
      <c r="H16" s="257">
        <f>'Tab 3'!G17</f>
        <v>18000</v>
      </c>
      <c r="I16" s="257">
        <f>'Tab 4-PPN1'!G18</f>
        <v>0</v>
      </c>
      <c r="J16" s="257">
        <f>'Tab 4-PPN2'!G18</f>
        <v>0</v>
      </c>
      <c r="K16" s="257">
        <f>'Tab 4-PPN3'!G18</f>
        <v>0</v>
      </c>
      <c r="L16" s="257">
        <f>'Tab 4-PPN4'!G18</f>
        <v>0</v>
      </c>
      <c r="M16" s="257">
        <f>'Tab 4-PPN5'!G18</f>
        <v>0</v>
      </c>
      <c r="N16" s="257">
        <f>'Tab 4-PPN6'!G18</f>
        <v>0</v>
      </c>
      <c r="O16" s="257">
        <f>'Tab 4-PPN7'!G18</f>
        <v>0</v>
      </c>
      <c r="P16" s="257">
        <f>'Tab 4-PPN8'!G18</f>
        <v>0</v>
      </c>
      <c r="Q16" s="257">
        <f>'Tab 4-PPN9'!G18</f>
        <v>0</v>
      </c>
      <c r="R16" s="257">
        <f>'Tab 4-PPN10'!G18</f>
        <v>0</v>
      </c>
      <c r="S16" s="257">
        <f>'Tab 4-PPN11'!G18</f>
        <v>0</v>
      </c>
      <c r="T16" s="257">
        <f>'Tab 4-PPN12'!G18</f>
        <v>0</v>
      </c>
      <c r="U16" s="257">
        <f>'Tab 4-PPN13'!G18</f>
        <v>0</v>
      </c>
      <c r="V16" s="257">
        <f>'Tab 4-PPN14'!G18</f>
        <v>0</v>
      </c>
      <c r="W16" s="257">
        <f>'Tab 4-PPN15'!G18</f>
        <v>0</v>
      </c>
      <c r="X16" s="257">
        <f>'Tab 4-PPN16'!G18</f>
        <v>0</v>
      </c>
      <c r="Y16" s="257">
        <f>'Tab 4-PPN17'!G18</f>
        <v>0</v>
      </c>
      <c r="Z16" s="257">
        <f>'Tab 4-PPN18'!G18</f>
        <v>0</v>
      </c>
      <c r="AA16" s="257">
        <f>'Tab 4-PPN19'!G18</f>
        <v>0</v>
      </c>
      <c r="AB16" s="258">
        <f>'Tab 4-PPN20'!G18</f>
        <v>0</v>
      </c>
    </row>
    <row r="17" spans="2:28" ht="37.5">
      <c r="B17" s="32">
        <v>5</v>
      </c>
      <c r="C17" s="124" t="s">
        <v>16</v>
      </c>
      <c r="D17" s="120">
        <v>613300</v>
      </c>
      <c r="E17" s="257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21000</v>
      </c>
      <c r="F17" s="257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57">
        <f t="shared" si="2"/>
        <v>21000</v>
      </c>
      <c r="H17" s="257">
        <f>'Tab 3'!G18</f>
        <v>21000</v>
      </c>
      <c r="I17" s="257">
        <f>'Tab 4-PPN1'!G19</f>
        <v>0</v>
      </c>
      <c r="J17" s="257">
        <f>'Tab 4-PPN2'!G19</f>
        <v>0</v>
      </c>
      <c r="K17" s="257">
        <f>'Tab 4-PPN3'!G19</f>
        <v>0</v>
      </c>
      <c r="L17" s="257">
        <f>'Tab 4-PPN4'!G19</f>
        <v>0</v>
      </c>
      <c r="M17" s="257">
        <f>'Tab 4-PPN5'!G19</f>
        <v>0</v>
      </c>
      <c r="N17" s="257">
        <f>'Tab 4-PPN6'!G19</f>
        <v>0</v>
      </c>
      <c r="O17" s="257">
        <f>'Tab 4-PPN7'!G19</f>
        <v>0</v>
      </c>
      <c r="P17" s="257">
        <f>'Tab 4-PPN8'!G19</f>
        <v>0</v>
      </c>
      <c r="Q17" s="257">
        <f>'Tab 4-PPN9'!G19</f>
        <v>0</v>
      </c>
      <c r="R17" s="257">
        <f>'Tab 4-PPN10'!G19</f>
        <v>0</v>
      </c>
      <c r="S17" s="257">
        <f>'Tab 4-PPN11'!G19</f>
        <v>0</v>
      </c>
      <c r="T17" s="257">
        <f>'Tab 4-PPN12'!G19</f>
        <v>0</v>
      </c>
      <c r="U17" s="257">
        <f>'Tab 4-PPN13'!G19</f>
        <v>0</v>
      </c>
      <c r="V17" s="257">
        <f>'Tab 4-PPN14'!G19</f>
        <v>0</v>
      </c>
      <c r="W17" s="257">
        <f>'Tab 4-PPN15'!G19</f>
        <v>0</v>
      </c>
      <c r="X17" s="257">
        <f>'Tab 4-PPN16'!G19</f>
        <v>0</v>
      </c>
      <c r="Y17" s="257">
        <f>'Tab 4-PPN17'!G19</f>
        <v>0</v>
      </c>
      <c r="Z17" s="257">
        <f>'Tab 4-PPN18'!G19</f>
        <v>0</v>
      </c>
      <c r="AA17" s="257">
        <f>'Tab 4-PPN19'!G19</f>
        <v>0</v>
      </c>
      <c r="AB17" s="258">
        <f>'Tab 4-PPN20'!G19</f>
        <v>0</v>
      </c>
    </row>
    <row r="18" spans="2:28" ht="18.75">
      <c r="B18" s="32">
        <v>6</v>
      </c>
      <c r="C18" s="119" t="s">
        <v>40</v>
      </c>
      <c r="D18" s="120">
        <v>613400</v>
      </c>
      <c r="E18" s="257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15000</v>
      </c>
      <c r="F18" s="257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57">
        <f t="shared" si="2"/>
        <v>15000</v>
      </c>
      <c r="H18" s="257">
        <f>'Tab 3'!G19</f>
        <v>15000</v>
      </c>
      <c r="I18" s="257">
        <f>'Tab 4-PPN1'!G20</f>
        <v>0</v>
      </c>
      <c r="J18" s="257">
        <f>'Tab 4-PPN2'!G20</f>
        <v>0</v>
      </c>
      <c r="K18" s="257">
        <f>'Tab 4-PPN3'!G20</f>
        <v>0</v>
      </c>
      <c r="L18" s="257">
        <f>'Tab 4-PPN4'!G20</f>
        <v>0</v>
      </c>
      <c r="M18" s="257">
        <f>'Tab 4-PPN5'!G20</f>
        <v>0</v>
      </c>
      <c r="N18" s="257">
        <f>'Tab 4-PPN6'!G20</f>
        <v>0</v>
      </c>
      <c r="O18" s="257">
        <f>'Tab 4-PPN7'!G20</f>
        <v>0</v>
      </c>
      <c r="P18" s="257">
        <f>'Tab 4-PPN8'!G20</f>
        <v>0</v>
      </c>
      <c r="Q18" s="257">
        <f>'Tab 4-PPN9'!G20</f>
        <v>0</v>
      </c>
      <c r="R18" s="257">
        <f>'Tab 4-PPN10'!G20</f>
        <v>0</v>
      </c>
      <c r="S18" s="257">
        <f>'Tab 4-PPN11'!G20</f>
        <v>0</v>
      </c>
      <c r="T18" s="257">
        <f>'Tab 4-PPN12'!G20</f>
        <v>0</v>
      </c>
      <c r="U18" s="257">
        <f>'Tab 4-PPN13'!G20</f>
        <v>0</v>
      </c>
      <c r="V18" s="257">
        <f>'Tab 4-PPN14'!G20</f>
        <v>0</v>
      </c>
      <c r="W18" s="257">
        <f>'Tab 4-PPN15'!G20</f>
        <v>0</v>
      </c>
      <c r="X18" s="257">
        <f>'Tab 4-PPN16'!G20</f>
        <v>0</v>
      </c>
      <c r="Y18" s="257">
        <f>'Tab 4-PPN17'!G20</f>
        <v>0</v>
      </c>
      <c r="Z18" s="257">
        <f>'Tab 4-PPN18'!G20</f>
        <v>0</v>
      </c>
      <c r="AA18" s="257">
        <f>'Tab 4-PPN19'!G20</f>
        <v>0</v>
      </c>
      <c r="AB18" s="258">
        <f>'Tab 4-PPN20'!G20</f>
        <v>0</v>
      </c>
    </row>
    <row r="19" spans="2:28" ht="37.5">
      <c r="B19" s="32">
        <v>7</v>
      </c>
      <c r="C19" s="124" t="s">
        <v>41</v>
      </c>
      <c r="D19" s="120">
        <v>613500</v>
      </c>
      <c r="E19" s="257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9000</v>
      </c>
      <c r="F19" s="257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57">
        <f t="shared" si="2"/>
        <v>9000</v>
      </c>
      <c r="H19" s="257">
        <f>'Tab 3'!G20</f>
        <v>9000</v>
      </c>
      <c r="I19" s="257">
        <f>'Tab 4-PPN1'!G21</f>
        <v>0</v>
      </c>
      <c r="J19" s="257">
        <f>'Tab 4-PPN2'!G21</f>
        <v>0</v>
      </c>
      <c r="K19" s="257">
        <f>'Tab 4-PPN3'!G21</f>
        <v>0</v>
      </c>
      <c r="L19" s="257">
        <f>'Tab 4-PPN4'!G21</f>
        <v>0</v>
      </c>
      <c r="M19" s="257">
        <f>'Tab 4-PPN5'!G21</f>
        <v>0</v>
      </c>
      <c r="N19" s="257">
        <f>'Tab 4-PPN6'!G21</f>
        <v>0</v>
      </c>
      <c r="O19" s="257">
        <f>'Tab 4-PPN7'!G21</f>
        <v>0</v>
      </c>
      <c r="P19" s="257">
        <f>'Tab 4-PPN8'!G21</f>
        <v>0</v>
      </c>
      <c r="Q19" s="257">
        <f>'Tab 4-PPN9'!G21</f>
        <v>0</v>
      </c>
      <c r="R19" s="257">
        <f>'Tab 4-PPN10'!G21</f>
        <v>0</v>
      </c>
      <c r="S19" s="257">
        <f>'Tab 4-PPN11'!G21</f>
        <v>0</v>
      </c>
      <c r="T19" s="257">
        <f>'Tab 4-PPN12'!G21</f>
        <v>0</v>
      </c>
      <c r="U19" s="257">
        <f>'Tab 4-PPN13'!G21</f>
        <v>0</v>
      </c>
      <c r="V19" s="257">
        <f>'Tab 4-PPN14'!G21</f>
        <v>0</v>
      </c>
      <c r="W19" s="257">
        <f>'Tab 4-PPN15'!G21</f>
        <v>0</v>
      </c>
      <c r="X19" s="257">
        <f>'Tab 4-PPN16'!G21</f>
        <v>0</v>
      </c>
      <c r="Y19" s="257">
        <f>'Tab 4-PPN17'!G21</f>
        <v>0</v>
      </c>
      <c r="Z19" s="257">
        <f>'Tab 4-PPN18'!G21</f>
        <v>0</v>
      </c>
      <c r="AA19" s="257">
        <f>'Tab 4-PPN19'!G21</f>
        <v>0</v>
      </c>
      <c r="AB19" s="258">
        <f>'Tab 4-PPN20'!G21</f>
        <v>0</v>
      </c>
    </row>
    <row r="20" spans="2:28" ht="18.75">
      <c r="B20" s="32">
        <v>8</v>
      </c>
      <c r="C20" s="119" t="s">
        <v>101</v>
      </c>
      <c r="D20" s="120">
        <v>613600</v>
      </c>
      <c r="E20" s="257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130000</v>
      </c>
      <c r="F20" s="257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57">
        <f t="shared" si="2"/>
        <v>130000</v>
      </c>
      <c r="H20" s="257">
        <f>'Tab 3'!G21</f>
        <v>130000</v>
      </c>
      <c r="I20" s="257">
        <f>'Tab 4-PPN1'!G22</f>
        <v>0</v>
      </c>
      <c r="J20" s="257">
        <f>'Tab 4-PPN2'!G22</f>
        <v>0</v>
      </c>
      <c r="K20" s="257">
        <f>'Tab 4-PPN3'!G22</f>
        <v>0</v>
      </c>
      <c r="L20" s="257">
        <f>'Tab 4-PPN4'!G22</f>
        <v>0</v>
      </c>
      <c r="M20" s="257">
        <f>'Tab 4-PPN5'!G22</f>
        <v>0</v>
      </c>
      <c r="N20" s="257">
        <f>'Tab 4-PPN6'!G22</f>
        <v>0</v>
      </c>
      <c r="O20" s="257">
        <f>'Tab 4-PPN7'!G22</f>
        <v>0</v>
      </c>
      <c r="P20" s="257">
        <f>'Tab 4-PPN8'!G22</f>
        <v>0</v>
      </c>
      <c r="Q20" s="257">
        <f>'Tab 4-PPN9'!G22</f>
        <v>0</v>
      </c>
      <c r="R20" s="257">
        <f>'Tab 4-PPN10'!G22</f>
        <v>0</v>
      </c>
      <c r="S20" s="257">
        <f>'Tab 4-PPN11'!G22</f>
        <v>0</v>
      </c>
      <c r="T20" s="257">
        <f>'Tab 4-PPN12'!G22</f>
        <v>0</v>
      </c>
      <c r="U20" s="257">
        <f>'Tab 4-PPN13'!G22</f>
        <v>0</v>
      </c>
      <c r="V20" s="257">
        <f>'Tab 4-PPN14'!G22</f>
        <v>0</v>
      </c>
      <c r="W20" s="257">
        <f>'Tab 4-PPN15'!G22</f>
        <v>0</v>
      </c>
      <c r="X20" s="257">
        <f>'Tab 4-PPN16'!G22</f>
        <v>0</v>
      </c>
      <c r="Y20" s="257">
        <f>'Tab 4-PPN17'!G22</f>
        <v>0</v>
      </c>
      <c r="Z20" s="257">
        <f>'Tab 4-PPN18'!G22</f>
        <v>0</v>
      </c>
      <c r="AA20" s="257">
        <f>'Tab 4-PPN19'!G22</f>
        <v>0</v>
      </c>
      <c r="AB20" s="258">
        <f>'Tab 4-PPN20'!G22</f>
        <v>0</v>
      </c>
    </row>
    <row r="21" spans="2:28" ht="18.75">
      <c r="B21" s="32">
        <v>9</v>
      </c>
      <c r="C21" s="119" t="s">
        <v>18</v>
      </c>
      <c r="D21" s="120">
        <v>613700</v>
      </c>
      <c r="E21" s="257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14000</v>
      </c>
      <c r="F21" s="257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57">
        <f t="shared" si="2"/>
        <v>14000</v>
      </c>
      <c r="H21" s="257">
        <f>'Tab 3'!G22</f>
        <v>14000</v>
      </c>
      <c r="I21" s="257">
        <f>'Tab 4-PPN1'!G23</f>
        <v>0</v>
      </c>
      <c r="J21" s="257">
        <f>'Tab 4-PPN2'!G23</f>
        <v>0</v>
      </c>
      <c r="K21" s="257">
        <f>'Tab 4-PPN3'!G23</f>
        <v>0</v>
      </c>
      <c r="L21" s="257">
        <f>'Tab 4-PPN4'!G23</f>
        <v>0</v>
      </c>
      <c r="M21" s="257">
        <f>'Tab 4-PPN5'!G23</f>
        <v>0</v>
      </c>
      <c r="N21" s="257">
        <f>'Tab 4-PPN6'!G23</f>
        <v>0</v>
      </c>
      <c r="O21" s="257">
        <f>'Tab 4-PPN7'!G23</f>
        <v>0</v>
      </c>
      <c r="P21" s="257">
        <f>'Tab 4-PPN8'!G23</f>
        <v>0</v>
      </c>
      <c r="Q21" s="257">
        <f>'Tab 4-PPN9'!G23</f>
        <v>0</v>
      </c>
      <c r="R21" s="257">
        <f>'Tab 4-PPN10'!G23</f>
        <v>0</v>
      </c>
      <c r="S21" s="257">
        <f>'Tab 4-PPN11'!G23</f>
        <v>0</v>
      </c>
      <c r="T21" s="257">
        <f>'Tab 4-PPN12'!G23</f>
        <v>0</v>
      </c>
      <c r="U21" s="257">
        <f>'Tab 4-PPN13'!G23</f>
        <v>0</v>
      </c>
      <c r="V21" s="257">
        <f>'Tab 4-PPN14'!G23</f>
        <v>0</v>
      </c>
      <c r="W21" s="257">
        <f>'Tab 4-PPN15'!G23</f>
        <v>0</v>
      </c>
      <c r="X21" s="257">
        <f>'Tab 4-PPN16'!G23</f>
        <v>0</v>
      </c>
      <c r="Y21" s="257">
        <f>'Tab 4-PPN17'!G23</f>
        <v>0</v>
      </c>
      <c r="Z21" s="257">
        <f>'Tab 4-PPN18'!G23</f>
        <v>0</v>
      </c>
      <c r="AA21" s="257">
        <f>'Tab 4-PPN19'!G23</f>
        <v>0</v>
      </c>
      <c r="AB21" s="258">
        <f>'Tab 4-PPN20'!G23</f>
        <v>0</v>
      </c>
    </row>
    <row r="22" spans="2:28" ht="37.5">
      <c r="B22" s="32">
        <v>10</v>
      </c>
      <c r="C22" s="124" t="s">
        <v>83</v>
      </c>
      <c r="D22" s="120">
        <v>613800</v>
      </c>
      <c r="E22" s="257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2000</v>
      </c>
      <c r="F22" s="257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57">
        <f t="shared" si="2"/>
        <v>2000</v>
      </c>
      <c r="H22" s="257">
        <f>'Tab 3'!G23</f>
        <v>2000</v>
      </c>
      <c r="I22" s="257">
        <f>'Tab 4-PPN1'!G24</f>
        <v>0</v>
      </c>
      <c r="J22" s="257">
        <f>'Tab 4-PPN2'!G24</f>
        <v>0</v>
      </c>
      <c r="K22" s="257">
        <f>'Tab 4-PPN3'!G24</f>
        <v>0</v>
      </c>
      <c r="L22" s="257">
        <f>'Tab 4-PPN4'!G24</f>
        <v>0</v>
      </c>
      <c r="M22" s="257">
        <f>'Tab 4-PPN5'!G24</f>
        <v>0</v>
      </c>
      <c r="N22" s="257">
        <f>'Tab 4-PPN6'!G24</f>
        <v>0</v>
      </c>
      <c r="O22" s="257">
        <f>'Tab 4-PPN7'!G24</f>
        <v>0</v>
      </c>
      <c r="P22" s="257">
        <f>'Tab 4-PPN8'!G24</f>
        <v>0</v>
      </c>
      <c r="Q22" s="257">
        <f>'Tab 4-PPN9'!G24</f>
        <v>0</v>
      </c>
      <c r="R22" s="257">
        <f>'Tab 4-PPN10'!G24</f>
        <v>0</v>
      </c>
      <c r="S22" s="257">
        <f>'Tab 4-PPN11'!G24</f>
        <v>0</v>
      </c>
      <c r="T22" s="257">
        <f>'Tab 4-PPN12'!G24</f>
        <v>0</v>
      </c>
      <c r="U22" s="257">
        <f>'Tab 4-PPN13'!G24</f>
        <v>0</v>
      </c>
      <c r="V22" s="257">
        <f>'Tab 4-PPN14'!G24</f>
        <v>0</v>
      </c>
      <c r="W22" s="257">
        <f>'Tab 4-PPN15'!G24</f>
        <v>0</v>
      </c>
      <c r="X22" s="257">
        <f>'Tab 4-PPN16'!G24</f>
        <v>0</v>
      </c>
      <c r="Y22" s="257">
        <f>'Tab 4-PPN17'!G24</f>
        <v>0</v>
      </c>
      <c r="Z22" s="257">
        <f>'Tab 4-PPN18'!G24</f>
        <v>0</v>
      </c>
      <c r="AA22" s="257">
        <f>'Tab 4-PPN19'!G24</f>
        <v>0</v>
      </c>
      <c r="AB22" s="258">
        <f>'Tab 4-PPN20'!G24</f>
        <v>0</v>
      </c>
    </row>
    <row r="23" spans="2:28" ht="37.5">
      <c r="B23" s="32">
        <v>11</v>
      </c>
      <c r="C23" s="124" t="s">
        <v>20</v>
      </c>
      <c r="D23" s="120">
        <v>613900</v>
      </c>
      <c r="E23" s="257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182000</v>
      </c>
      <c r="F23" s="257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57">
        <f t="shared" si="2"/>
        <v>182000</v>
      </c>
      <c r="H23" s="257">
        <f>'Tab 3'!G24</f>
        <v>32000</v>
      </c>
      <c r="I23" s="257">
        <f>'Tab 4-PPN1'!G25</f>
        <v>150000</v>
      </c>
      <c r="J23" s="257">
        <f>'Tab 4-PPN2'!G25</f>
        <v>0</v>
      </c>
      <c r="K23" s="257">
        <f>'Tab 4-PPN3'!G25</f>
        <v>0</v>
      </c>
      <c r="L23" s="257">
        <f>'Tab 4-PPN4'!G25</f>
        <v>0</v>
      </c>
      <c r="M23" s="257">
        <f>'Tab 4-PPN5'!G25</f>
        <v>0</v>
      </c>
      <c r="N23" s="257">
        <f>'Tab 4-PPN6'!G25</f>
        <v>0</v>
      </c>
      <c r="O23" s="257">
        <f>'Tab 4-PPN7'!G25</f>
        <v>0</v>
      </c>
      <c r="P23" s="257">
        <f>'Tab 4-PPN8'!G25</f>
        <v>0</v>
      </c>
      <c r="Q23" s="257">
        <f>'Tab 4-PPN9'!G25</f>
        <v>0</v>
      </c>
      <c r="R23" s="257">
        <f>'Tab 4-PPN10'!G25</f>
        <v>0</v>
      </c>
      <c r="S23" s="257">
        <f>'Tab 4-PPN11'!G25</f>
        <v>0</v>
      </c>
      <c r="T23" s="257">
        <f>'Tab 4-PPN12'!G25</f>
        <v>0</v>
      </c>
      <c r="U23" s="257">
        <f>'Tab 4-PPN13'!G25</f>
        <v>0</v>
      </c>
      <c r="V23" s="257">
        <f>'Tab 4-PPN14'!G25</f>
        <v>0</v>
      </c>
      <c r="W23" s="257">
        <f>'Tab 4-PPN15'!G25</f>
        <v>0</v>
      </c>
      <c r="X23" s="257">
        <f>'Tab 4-PPN16'!G25</f>
        <v>0</v>
      </c>
      <c r="Y23" s="257">
        <f>'Tab 4-PPN17'!G25</f>
        <v>0</v>
      </c>
      <c r="Z23" s="257">
        <f>'Tab 4-PPN18'!G25</f>
        <v>0</v>
      </c>
      <c r="AA23" s="257">
        <f>'Tab 4-PPN19'!G25</f>
        <v>0</v>
      </c>
      <c r="AB23" s="258">
        <f>'Tab 4-PPN20'!G25</f>
        <v>0</v>
      </c>
    </row>
    <row r="24" spans="2:29" s="141" customFormat="1" ht="65.25" customHeight="1" thickBot="1">
      <c r="B24" s="220" t="s">
        <v>21</v>
      </c>
      <c r="C24" s="145" t="s">
        <v>103</v>
      </c>
      <c r="D24" s="186">
        <v>614000</v>
      </c>
      <c r="E24" s="262">
        <f>E25+E28+E30+E39+E42+E44</f>
        <v>0</v>
      </c>
      <c r="F24" s="262">
        <f aca="true" t="shared" si="3" ref="F24:AB24">F25+F28+F30+F39+F42+F44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2">
        <f t="shared" si="3"/>
        <v>0</v>
      </c>
      <c r="L24" s="262">
        <f t="shared" si="3"/>
        <v>0</v>
      </c>
      <c r="M24" s="262">
        <f t="shared" si="3"/>
        <v>0</v>
      </c>
      <c r="N24" s="262">
        <f t="shared" si="3"/>
        <v>0</v>
      </c>
      <c r="O24" s="262">
        <f t="shared" si="3"/>
        <v>0</v>
      </c>
      <c r="P24" s="262">
        <f t="shared" si="3"/>
        <v>0</v>
      </c>
      <c r="Q24" s="262">
        <f t="shared" si="3"/>
        <v>0</v>
      </c>
      <c r="R24" s="262">
        <f t="shared" si="3"/>
        <v>0</v>
      </c>
      <c r="S24" s="262">
        <f t="shared" si="3"/>
        <v>0</v>
      </c>
      <c r="T24" s="262">
        <f t="shared" si="3"/>
        <v>0</v>
      </c>
      <c r="U24" s="262">
        <f t="shared" si="3"/>
        <v>0</v>
      </c>
      <c r="V24" s="262">
        <f t="shared" si="3"/>
        <v>0</v>
      </c>
      <c r="W24" s="262">
        <f t="shared" si="3"/>
        <v>0</v>
      </c>
      <c r="X24" s="262">
        <f t="shared" si="3"/>
        <v>0</v>
      </c>
      <c r="Y24" s="262">
        <f t="shared" si="3"/>
        <v>0</v>
      </c>
      <c r="Z24" s="262">
        <f t="shared" si="3"/>
        <v>0</v>
      </c>
      <c r="AA24" s="262">
        <f t="shared" si="3"/>
        <v>0</v>
      </c>
      <c r="AB24" s="265">
        <f t="shared" si="3"/>
        <v>0</v>
      </c>
      <c r="AC24" s="146"/>
    </row>
    <row r="25" spans="2:28" ht="18.75">
      <c r="B25" s="221">
        <v>1</v>
      </c>
      <c r="C25" s="191" t="s">
        <v>85</v>
      </c>
      <c r="D25" s="185">
        <v>614100</v>
      </c>
      <c r="E25" s="259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59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59">
        <f aca="true" t="shared" si="4" ref="G25:G45">SUM(H25:AB25)</f>
        <v>0</v>
      </c>
      <c r="H25" s="259">
        <f>'Tab 3'!G26</f>
        <v>0</v>
      </c>
      <c r="I25" s="259">
        <f>'Tab 4-PPN1'!G27</f>
        <v>0</v>
      </c>
      <c r="J25" s="259">
        <f>'Tab 4-PPN2'!G27</f>
        <v>0</v>
      </c>
      <c r="K25" s="259">
        <f>'Tab 4-PPN3'!G27</f>
        <v>0</v>
      </c>
      <c r="L25" s="259">
        <f>'Tab 4-PPN4'!G27</f>
        <v>0</v>
      </c>
      <c r="M25" s="259">
        <f>'Tab 4-PPN5'!G27</f>
        <v>0</v>
      </c>
      <c r="N25" s="259">
        <f>'Tab 4-PPN6'!G27</f>
        <v>0</v>
      </c>
      <c r="O25" s="259">
        <f>'Tab 4-PPN7'!G27</f>
        <v>0</v>
      </c>
      <c r="P25" s="259">
        <f>'Tab 4-PPN8'!G27</f>
        <v>0</v>
      </c>
      <c r="Q25" s="259">
        <f>'Tab 4-PPN9'!G27</f>
        <v>0</v>
      </c>
      <c r="R25" s="259">
        <f>'Tab 4-PPN10'!G27</f>
        <v>0</v>
      </c>
      <c r="S25" s="259">
        <f>'Tab 4-PPN11'!G27</f>
        <v>0</v>
      </c>
      <c r="T25" s="259">
        <f>'Tab 4-PPN12'!G27</f>
        <v>0</v>
      </c>
      <c r="U25" s="259">
        <f>'Tab 4-PPN13'!G27</f>
        <v>0</v>
      </c>
      <c r="V25" s="259">
        <f>'Tab 4-PPN14'!G27</f>
        <v>0</v>
      </c>
      <c r="W25" s="259">
        <f>'Tab 4-PPN15'!G27</f>
        <v>0</v>
      </c>
      <c r="X25" s="259">
        <f>'Tab 4-PPN16'!G27</f>
        <v>0</v>
      </c>
      <c r="Y25" s="259">
        <f>'Tab 4-PPN17'!G27</f>
        <v>0</v>
      </c>
      <c r="Z25" s="259">
        <f>'Tab 4-PPN18'!G27</f>
        <v>0</v>
      </c>
      <c r="AA25" s="259">
        <f>'Tab 4-PPN19'!G27</f>
        <v>0</v>
      </c>
      <c r="AB25" s="260">
        <f>'Tab 4-PPN20'!G27</f>
        <v>0</v>
      </c>
    </row>
    <row r="26" spans="2:28" ht="18.75">
      <c r="B26" s="37"/>
      <c r="C26" s="121"/>
      <c r="D26" s="122"/>
      <c r="E26" s="257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57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57">
        <f t="shared" si="4"/>
        <v>0</v>
      </c>
      <c r="H26" s="257">
        <f>'Tab 3'!G27</f>
        <v>0</v>
      </c>
      <c r="I26" s="257">
        <f>'Tab 4-PPN1'!G28</f>
        <v>0</v>
      </c>
      <c r="J26" s="257">
        <f>'Tab 4-PPN2'!G28</f>
        <v>0</v>
      </c>
      <c r="K26" s="257">
        <f>'Tab 4-PPN3'!G28</f>
        <v>0</v>
      </c>
      <c r="L26" s="257">
        <f>'Tab 4-PPN4'!G28</f>
        <v>0</v>
      </c>
      <c r="M26" s="257">
        <f>'Tab 4-PPN5'!G28</f>
        <v>0</v>
      </c>
      <c r="N26" s="257">
        <f>'Tab 4-PPN6'!G28</f>
        <v>0</v>
      </c>
      <c r="O26" s="257">
        <f>'Tab 4-PPN7'!G28</f>
        <v>0</v>
      </c>
      <c r="P26" s="257">
        <f>'Tab 4-PPN8'!G28</f>
        <v>0</v>
      </c>
      <c r="Q26" s="257">
        <f>'Tab 4-PPN9'!G28</f>
        <v>0</v>
      </c>
      <c r="R26" s="257">
        <f>'Tab 4-PPN10'!G28</f>
        <v>0</v>
      </c>
      <c r="S26" s="257">
        <f>'Tab 4-PPN11'!G28</f>
        <v>0</v>
      </c>
      <c r="T26" s="257">
        <f>'Tab 4-PPN12'!G28</f>
        <v>0</v>
      </c>
      <c r="U26" s="257">
        <f>'Tab 4-PPN13'!G28</f>
        <v>0</v>
      </c>
      <c r="V26" s="257">
        <f>'Tab 4-PPN14'!G28</f>
        <v>0</v>
      </c>
      <c r="W26" s="257">
        <f>'Tab 4-PPN15'!G28</f>
        <v>0</v>
      </c>
      <c r="X26" s="257">
        <f>'Tab 4-PPN16'!G28</f>
        <v>0</v>
      </c>
      <c r="Y26" s="257">
        <f>'Tab 4-PPN17'!G28</f>
        <v>0</v>
      </c>
      <c r="Z26" s="257">
        <f>'Tab 4-PPN18'!G28</f>
        <v>0</v>
      </c>
      <c r="AA26" s="257">
        <f>'Tab 4-PPN19'!G28</f>
        <v>0</v>
      </c>
      <c r="AB26" s="258">
        <f>'Tab 4-PPN20'!G28</f>
        <v>0</v>
      </c>
    </row>
    <row r="27" spans="2:28" ht="18.75">
      <c r="B27" s="37"/>
      <c r="C27" s="121"/>
      <c r="D27" s="122"/>
      <c r="E27" s="257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57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57">
        <f t="shared" si="4"/>
        <v>0</v>
      </c>
      <c r="H27" s="257">
        <f>'Tab 3'!G28</f>
        <v>0</v>
      </c>
      <c r="I27" s="257">
        <f>'Tab 4-PPN1'!G29</f>
        <v>0</v>
      </c>
      <c r="J27" s="257">
        <f>'Tab 4-PPN2'!G29</f>
        <v>0</v>
      </c>
      <c r="K27" s="257">
        <f>'Tab 4-PPN3'!G29</f>
        <v>0</v>
      </c>
      <c r="L27" s="257">
        <f>'Tab 4-PPN4'!G29</f>
        <v>0</v>
      </c>
      <c r="M27" s="257">
        <f>'Tab 4-PPN5'!G29</f>
        <v>0</v>
      </c>
      <c r="N27" s="257">
        <f>'Tab 4-PPN6'!G29</f>
        <v>0</v>
      </c>
      <c r="O27" s="257">
        <f>'Tab 4-PPN7'!G29</f>
        <v>0</v>
      </c>
      <c r="P27" s="257">
        <f>'Tab 4-PPN8'!G29</f>
        <v>0</v>
      </c>
      <c r="Q27" s="257">
        <f>'Tab 4-PPN9'!G29</f>
        <v>0</v>
      </c>
      <c r="R27" s="257">
        <f>'Tab 4-PPN10'!G29</f>
        <v>0</v>
      </c>
      <c r="S27" s="257">
        <f>'Tab 4-PPN11'!G29</f>
        <v>0</v>
      </c>
      <c r="T27" s="257">
        <f>'Tab 4-PPN12'!G29</f>
        <v>0</v>
      </c>
      <c r="U27" s="257">
        <f>'Tab 4-PPN13'!G29</f>
        <v>0</v>
      </c>
      <c r="V27" s="257">
        <f>'Tab 4-PPN14'!G29</f>
        <v>0</v>
      </c>
      <c r="W27" s="257">
        <f>'Tab 4-PPN15'!G29</f>
        <v>0</v>
      </c>
      <c r="X27" s="257">
        <f>'Tab 4-PPN16'!G29</f>
        <v>0</v>
      </c>
      <c r="Y27" s="257">
        <f>'Tab 4-PPN17'!G29</f>
        <v>0</v>
      </c>
      <c r="Z27" s="257">
        <f>'Tab 4-PPN18'!G29</f>
        <v>0</v>
      </c>
      <c r="AA27" s="257">
        <f>'Tab 4-PPN19'!G29</f>
        <v>0</v>
      </c>
      <c r="AB27" s="258">
        <f>'Tab 4-PPN20'!G29</f>
        <v>0</v>
      </c>
    </row>
    <row r="28" spans="2:28" ht="18.75">
      <c r="B28" s="37">
        <v>2</v>
      </c>
      <c r="C28" s="121" t="s">
        <v>86</v>
      </c>
      <c r="D28" s="122">
        <v>614200</v>
      </c>
      <c r="E28" s="257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57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57">
        <f t="shared" si="4"/>
        <v>0</v>
      </c>
      <c r="H28" s="257">
        <f>'Tab 3'!G29</f>
        <v>0</v>
      </c>
      <c r="I28" s="257">
        <f>'Tab 4-PPN1'!G30</f>
        <v>0</v>
      </c>
      <c r="J28" s="257">
        <f>'Tab 4-PPN2'!G30</f>
        <v>0</v>
      </c>
      <c r="K28" s="257">
        <f>'Tab 4-PPN3'!G30</f>
        <v>0</v>
      </c>
      <c r="L28" s="257">
        <f>'Tab 4-PPN4'!G30</f>
        <v>0</v>
      </c>
      <c r="M28" s="257">
        <f>'Tab 4-PPN5'!G30</f>
        <v>0</v>
      </c>
      <c r="N28" s="257">
        <f>'Tab 4-PPN6'!G30</f>
        <v>0</v>
      </c>
      <c r="O28" s="257">
        <f>'Tab 4-PPN7'!G30</f>
        <v>0</v>
      </c>
      <c r="P28" s="257">
        <f>'Tab 4-PPN8'!G30</f>
        <v>0</v>
      </c>
      <c r="Q28" s="257">
        <f>'Tab 4-PPN9'!G30</f>
        <v>0</v>
      </c>
      <c r="R28" s="257">
        <f>'Tab 4-PPN10'!G30</f>
        <v>0</v>
      </c>
      <c r="S28" s="257">
        <f>'Tab 4-PPN11'!G30</f>
        <v>0</v>
      </c>
      <c r="T28" s="257">
        <f>'Tab 4-PPN12'!G30</f>
        <v>0</v>
      </c>
      <c r="U28" s="257">
        <f>'Tab 4-PPN13'!G30</f>
        <v>0</v>
      </c>
      <c r="V28" s="257">
        <f>'Tab 4-PPN14'!G30</f>
        <v>0</v>
      </c>
      <c r="W28" s="257">
        <f>'Tab 4-PPN15'!G30</f>
        <v>0</v>
      </c>
      <c r="X28" s="257">
        <f>'Tab 4-PPN16'!G30</f>
        <v>0</v>
      </c>
      <c r="Y28" s="257">
        <f>'Tab 4-PPN17'!G30</f>
        <v>0</v>
      </c>
      <c r="Z28" s="257">
        <f>'Tab 4-PPN18'!G30</f>
        <v>0</v>
      </c>
      <c r="AA28" s="257">
        <f>'Tab 4-PPN19'!G30</f>
        <v>0</v>
      </c>
      <c r="AB28" s="258">
        <f>'Tab 4-PPN20'!G30</f>
        <v>0</v>
      </c>
    </row>
    <row r="29" spans="2:28" ht="18.75">
      <c r="B29" s="37"/>
      <c r="C29" s="121"/>
      <c r="D29" s="122"/>
      <c r="E29" s="257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57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57">
        <f t="shared" si="4"/>
        <v>0</v>
      </c>
      <c r="H29" s="257">
        <f>'Tab 3'!G30</f>
        <v>0</v>
      </c>
      <c r="I29" s="257">
        <f>'Tab 4-PPN1'!G31</f>
        <v>0</v>
      </c>
      <c r="J29" s="257">
        <f>'Tab 4-PPN2'!G31</f>
        <v>0</v>
      </c>
      <c r="K29" s="257">
        <f>'Tab 4-PPN3'!G31</f>
        <v>0</v>
      </c>
      <c r="L29" s="257">
        <f>'Tab 4-PPN4'!G31</f>
        <v>0</v>
      </c>
      <c r="M29" s="257">
        <f>'Tab 4-PPN5'!G31</f>
        <v>0</v>
      </c>
      <c r="N29" s="257">
        <f>'Tab 4-PPN6'!G31</f>
        <v>0</v>
      </c>
      <c r="O29" s="257">
        <f>'Tab 4-PPN7'!G31</f>
        <v>0</v>
      </c>
      <c r="P29" s="257">
        <f>'Tab 4-PPN8'!G31</f>
        <v>0</v>
      </c>
      <c r="Q29" s="257">
        <f>'Tab 4-PPN9'!G31</f>
        <v>0</v>
      </c>
      <c r="R29" s="257">
        <f>'Tab 4-PPN10'!G31</f>
        <v>0</v>
      </c>
      <c r="S29" s="257">
        <f>'Tab 4-PPN11'!G31</f>
        <v>0</v>
      </c>
      <c r="T29" s="257">
        <f>'Tab 4-PPN12'!G31</f>
        <v>0</v>
      </c>
      <c r="U29" s="257">
        <f>'Tab 4-PPN13'!G31</f>
        <v>0</v>
      </c>
      <c r="V29" s="257">
        <f>'Tab 4-PPN14'!G31</f>
        <v>0</v>
      </c>
      <c r="W29" s="257">
        <f>'Tab 4-PPN15'!G31</f>
        <v>0</v>
      </c>
      <c r="X29" s="257">
        <f>'Tab 4-PPN16'!G31</f>
        <v>0</v>
      </c>
      <c r="Y29" s="257">
        <f>'Tab 4-PPN17'!G31</f>
        <v>0</v>
      </c>
      <c r="Z29" s="257">
        <f>'Tab 4-PPN18'!G31</f>
        <v>0</v>
      </c>
      <c r="AA29" s="257">
        <f>'Tab 4-PPN19'!G31</f>
        <v>0</v>
      </c>
      <c r="AB29" s="258">
        <f>'Tab 4-PPN20'!G31</f>
        <v>0</v>
      </c>
    </row>
    <row r="30" spans="2:28" ht="37.5">
      <c r="B30" s="37">
        <v>3</v>
      </c>
      <c r="C30" s="124" t="s">
        <v>87</v>
      </c>
      <c r="D30" s="122">
        <v>614300</v>
      </c>
      <c r="E30" s="257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57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57">
        <f t="shared" si="4"/>
        <v>0</v>
      </c>
      <c r="H30" s="257">
        <f>'Tab 3'!G31</f>
        <v>0</v>
      </c>
      <c r="I30" s="257">
        <f>'Tab 4-PPN1'!G32</f>
        <v>0</v>
      </c>
      <c r="J30" s="257">
        <f>'Tab 4-PPN2'!G32</f>
        <v>0</v>
      </c>
      <c r="K30" s="257">
        <f>'Tab 4-PPN3'!G32</f>
        <v>0</v>
      </c>
      <c r="L30" s="257">
        <f>'Tab 4-PPN4'!G32</f>
        <v>0</v>
      </c>
      <c r="M30" s="257">
        <f>'Tab 4-PPN5'!G32</f>
        <v>0</v>
      </c>
      <c r="N30" s="257">
        <f>'Tab 4-PPN6'!G32</f>
        <v>0</v>
      </c>
      <c r="O30" s="257">
        <f>'Tab 4-PPN7'!G32</f>
        <v>0</v>
      </c>
      <c r="P30" s="257">
        <f>'Tab 4-PPN8'!G32</f>
        <v>0</v>
      </c>
      <c r="Q30" s="257">
        <f>'Tab 4-PPN9'!G32</f>
        <v>0</v>
      </c>
      <c r="R30" s="257">
        <f>'Tab 4-PPN10'!G32</f>
        <v>0</v>
      </c>
      <c r="S30" s="257">
        <f>'Tab 4-PPN11'!G32</f>
        <v>0</v>
      </c>
      <c r="T30" s="257">
        <f>'Tab 4-PPN12'!G32</f>
        <v>0</v>
      </c>
      <c r="U30" s="257">
        <f>'Tab 4-PPN13'!G32</f>
        <v>0</v>
      </c>
      <c r="V30" s="257">
        <f>'Tab 4-PPN14'!G32</f>
        <v>0</v>
      </c>
      <c r="W30" s="257">
        <f>'Tab 4-PPN15'!G32</f>
        <v>0</v>
      </c>
      <c r="X30" s="257">
        <f>'Tab 4-PPN16'!G32</f>
        <v>0</v>
      </c>
      <c r="Y30" s="257">
        <f>'Tab 4-PPN17'!G32</f>
        <v>0</v>
      </c>
      <c r="Z30" s="257">
        <f>'Tab 4-PPN18'!G32</f>
        <v>0</v>
      </c>
      <c r="AA30" s="257">
        <f>'Tab 4-PPN19'!G32</f>
        <v>0</v>
      </c>
      <c r="AB30" s="258">
        <f>'Tab 4-PPN20'!G32</f>
        <v>0</v>
      </c>
    </row>
    <row r="31" spans="2:28" ht="18.75">
      <c r="B31" s="37"/>
      <c r="C31" s="121"/>
      <c r="D31" s="122"/>
      <c r="E31" s="257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57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57">
        <f t="shared" si="4"/>
        <v>0</v>
      </c>
      <c r="H31" s="257">
        <f>'Tab 3'!G32</f>
        <v>0</v>
      </c>
      <c r="I31" s="257">
        <f>'Tab 4-PPN1'!G33</f>
        <v>0</v>
      </c>
      <c r="J31" s="257">
        <f>'Tab 4-PPN2'!G33</f>
        <v>0</v>
      </c>
      <c r="K31" s="257">
        <f>'Tab 4-PPN3'!G33</f>
        <v>0</v>
      </c>
      <c r="L31" s="257">
        <f>'Tab 4-PPN4'!G33</f>
        <v>0</v>
      </c>
      <c r="M31" s="257">
        <f>'Tab 4-PPN5'!G33</f>
        <v>0</v>
      </c>
      <c r="N31" s="257">
        <f>'Tab 4-PPN6'!G33</f>
        <v>0</v>
      </c>
      <c r="O31" s="257">
        <f>'Tab 4-PPN7'!G33</f>
        <v>0</v>
      </c>
      <c r="P31" s="257">
        <f>'Tab 4-PPN8'!G33</f>
        <v>0</v>
      </c>
      <c r="Q31" s="257">
        <f>'Tab 4-PPN9'!G33</f>
        <v>0</v>
      </c>
      <c r="R31" s="257">
        <f>'Tab 4-PPN10'!G33</f>
        <v>0</v>
      </c>
      <c r="S31" s="257">
        <f>'Tab 4-PPN11'!G33</f>
        <v>0</v>
      </c>
      <c r="T31" s="257">
        <f>'Tab 4-PPN12'!G33</f>
        <v>0</v>
      </c>
      <c r="U31" s="257">
        <f>'Tab 4-PPN13'!G33</f>
        <v>0</v>
      </c>
      <c r="V31" s="257">
        <f>'Tab 4-PPN14'!G33</f>
        <v>0</v>
      </c>
      <c r="W31" s="257">
        <f>'Tab 4-PPN15'!G33</f>
        <v>0</v>
      </c>
      <c r="X31" s="257">
        <f>'Tab 4-PPN16'!G33</f>
        <v>0</v>
      </c>
      <c r="Y31" s="257">
        <f>'Tab 4-PPN17'!G33</f>
        <v>0</v>
      </c>
      <c r="Z31" s="257">
        <f>'Tab 4-PPN18'!G33</f>
        <v>0</v>
      </c>
      <c r="AA31" s="257">
        <f>'Tab 4-PPN19'!G33</f>
        <v>0</v>
      </c>
      <c r="AB31" s="258">
        <f>'Tab 4-PPN20'!G33</f>
        <v>0</v>
      </c>
    </row>
    <row r="32" spans="2:28" ht="18.75">
      <c r="B32" s="37"/>
      <c r="C32" s="121"/>
      <c r="D32" s="122"/>
      <c r="E32" s="257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57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57">
        <f t="shared" si="4"/>
        <v>0</v>
      </c>
      <c r="H32" s="257">
        <f>'Tab 3'!G33</f>
        <v>0</v>
      </c>
      <c r="I32" s="257">
        <f>'Tab 4-PPN1'!G34</f>
        <v>0</v>
      </c>
      <c r="J32" s="257">
        <f>'Tab 4-PPN2'!G34</f>
        <v>0</v>
      </c>
      <c r="K32" s="257">
        <f>'Tab 4-PPN3'!G34</f>
        <v>0</v>
      </c>
      <c r="L32" s="257">
        <f>'Tab 4-PPN4'!G34</f>
        <v>0</v>
      </c>
      <c r="M32" s="257">
        <f>'Tab 4-PPN5'!G34</f>
        <v>0</v>
      </c>
      <c r="N32" s="257">
        <f>'Tab 4-PPN6'!G34</f>
        <v>0</v>
      </c>
      <c r="O32" s="257">
        <f>'Tab 4-PPN7'!G34</f>
        <v>0</v>
      </c>
      <c r="P32" s="257">
        <f>'Tab 4-PPN8'!G34</f>
        <v>0</v>
      </c>
      <c r="Q32" s="257">
        <f>'Tab 4-PPN9'!G34</f>
        <v>0</v>
      </c>
      <c r="R32" s="257">
        <f>'Tab 4-PPN10'!G34</f>
        <v>0</v>
      </c>
      <c r="S32" s="257">
        <f>'Tab 4-PPN11'!G34</f>
        <v>0</v>
      </c>
      <c r="T32" s="257">
        <f>'Tab 4-PPN12'!G34</f>
        <v>0</v>
      </c>
      <c r="U32" s="257">
        <f>'Tab 4-PPN13'!G34</f>
        <v>0</v>
      </c>
      <c r="V32" s="257">
        <f>'Tab 4-PPN14'!G34</f>
        <v>0</v>
      </c>
      <c r="W32" s="257">
        <f>'Tab 4-PPN15'!G34</f>
        <v>0</v>
      </c>
      <c r="X32" s="257">
        <f>'Tab 4-PPN16'!G34</f>
        <v>0</v>
      </c>
      <c r="Y32" s="257">
        <f>'Tab 4-PPN17'!G34</f>
        <v>0</v>
      </c>
      <c r="Z32" s="257">
        <f>'Tab 4-PPN18'!G34</f>
        <v>0</v>
      </c>
      <c r="AA32" s="257">
        <f>'Tab 4-PPN19'!G34</f>
        <v>0</v>
      </c>
      <c r="AB32" s="258">
        <f>'Tab 4-PPN20'!G34</f>
        <v>0</v>
      </c>
    </row>
    <row r="33" spans="2:28" ht="18.75">
      <c r="B33" s="37"/>
      <c r="C33" s="121"/>
      <c r="D33" s="122"/>
      <c r="E33" s="257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57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57">
        <f t="shared" si="4"/>
        <v>0</v>
      </c>
      <c r="H33" s="257">
        <f>'Tab 3'!G34</f>
        <v>0</v>
      </c>
      <c r="I33" s="257">
        <f>'Tab 4-PPN1'!G35</f>
        <v>0</v>
      </c>
      <c r="J33" s="257">
        <f>'Tab 4-PPN2'!G35</f>
        <v>0</v>
      </c>
      <c r="K33" s="257">
        <f>'Tab 4-PPN3'!G35</f>
        <v>0</v>
      </c>
      <c r="L33" s="257">
        <f>'Tab 4-PPN4'!G35</f>
        <v>0</v>
      </c>
      <c r="M33" s="257">
        <f>'Tab 4-PPN5'!G35</f>
        <v>0</v>
      </c>
      <c r="N33" s="257">
        <f>'Tab 4-PPN6'!G35</f>
        <v>0</v>
      </c>
      <c r="O33" s="257">
        <f>'Tab 4-PPN7'!G35</f>
        <v>0</v>
      </c>
      <c r="P33" s="257">
        <f>'Tab 4-PPN8'!G35</f>
        <v>0</v>
      </c>
      <c r="Q33" s="257">
        <f>'Tab 4-PPN9'!G35</f>
        <v>0</v>
      </c>
      <c r="R33" s="257">
        <f>'Tab 4-PPN10'!G35</f>
        <v>0</v>
      </c>
      <c r="S33" s="257">
        <f>'Tab 4-PPN11'!G35</f>
        <v>0</v>
      </c>
      <c r="T33" s="257">
        <f>'Tab 4-PPN12'!G35</f>
        <v>0</v>
      </c>
      <c r="U33" s="257">
        <f>'Tab 4-PPN13'!G35</f>
        <v>0</v>
      </c>
      <c r="V33" s="257">
        <f>'Tab 4-PPN14'!G35</f>
        <v>0</v>
      </c>
      <c r="W33" s="257">
        <f>'Tab 4-PPN15'!G35</f>
        <v>0</v>
      </c>
      <c r="X33" s="257">
        <f>'Tab 4-PPN16'!G35</f>
        <v>0</v>
      </c>
      <c r="Y33" s="257">
        <f>'Tab 4-PPN17'!G35</f>
        <v>0</v>
      </c>
      <c r="Z33" s="257">
        <f>'Tab 4-PPN18'!G35</f>
        <v>0</v>
      </c>
      <c r="AA33" s="257">
        <f>'Tab 4-PPN19'!G35</f>
        <v>0</v>
      </c>
      <c r="AB33" s="258">
        <f>'Tab 4-PPN20'!G35</f>
        <v>0</v>
      </c>
    </row>
    <row r="34" spans="2:28" ht="18.75">
      <c r="B34" s="32"/>
      <c r="C34" s="119"/>
      <c r="D34" s="133"/>
      <c r="E34" s="257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57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57">
        <f t="shared" si="4"/>
        <v>0</v>
      </c>
      <c r="H34" s="257">
        <f>'Tab 3'!G35</f>
        <v>0</v>
      </c>
      <c r="I34" s="257">
        <f>'Tab 4-PPN1'!G36</f>
        <v>0</v>
      </c>
      <c r="J34" s="257">
        <f>'Tab 4-PPN2'!G36</f>
        <v>0</v>
      </c>
      <c r="K34" s="257">
        <f>'Tab 4-PPN3'!G36</f>
        <v>0</v>
      </c>
      <c r="L34" s="257">
        <f>'Tab 4-PPN4'!G36</f>
        <v>0</v>
      </c>
      <c r="M34" s="257">
        <f>'Tab 4-PPN5'!G36</f>
        <v>0</v>
      </c>
      <c r="N34" s="257">
        <f>'Tab 4-PPN6'!G36</f>
        <v>0</v>
      </c>
      <c r="O34" s="257">
        <f>'Tab 4-PPN7'!G36</f>
        <v>0</v>
      </c>
      <c r="P34" s="257">
        <f>'Tab 4-PPN8'!G36</f>
        <v>0</v>
      </c>
      <c r="Q34" s="257">
        <f>'Tab 4-PPN9'!G36</f>
        <v>0</v>
      </c>
      <c r="R34" s="257">
        <f>'Tab 4-PPN10'!G36</f>
        <v>0</v>
      </c>
      <c r="S34" s="257">
        <f>'Tab 4-PPN11'!G36</f>
        <v>0</v>
      </c>
      <c r="T34" s="257">
        <f>'Tab 4-PPN12'!G36</f>
        <v>0</v>
      </c>
      <c r="U34" s="257">
        <f>'Tab 4-PPN13'!G36</f>
        <v>0</v>
      </c>
      <c r="V34" s="257">
        <f>'Tab 4-PPN14'!G36</f>
        <v>0</v>
      </c>
      <c r="W34" s="257">
        <f>'Tab 4-PPN15'!G36</f>
        <v>0</v>
      </c>
      <c r="X34" s="257">
        <f>'Tab 4-PPN16'!G36</f>
        <v>0</v>
      </c>
      <c r="Y34" s="257">
        <f>'Tab 4-PPN17'!G36</f>
        <v>0</v>
      </c>
      <c r="Z34" s="257">
        <f>'Tab 4-PPN18'!G36</f>
        <v>0</v>
      </c>
      <c r="AA34" s="257">
        <f>'Tab 4-PPN19'!G36</f>
        <v>0</v>
      </c>
      <c r="AB34" s="258">
        <f>'Tab 4-PPN20'!G36</f>
        <v>0</v>
      </c>
    </row>
    <row r="35" spans="2:28" ht="18.75">
      <c r="B35" s="32"/>
      <c r="C35" s="121"/>
      <c r="D35" s="133"/>
      <c r="E35" s="257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57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57">
        <f t="shared" si="4"/>
        <v>0</v>
      </c>
      <c r="H35" s="257">
        <f>'Tab 3'!G36</f>
        <v>0</v>
      </c>
      <c r="I35" s="257">
        <f>'Tab 4-PPN1'!G37</f>
        <v>0</v>
      </c>
      <c r="J35" s="257">
        <f>'Tab 4-PPN2'!G37</f>
        <v>0</v>
      </c>
      <c r="K35" s="257">
        <f>'Tab 4-PPN3'!G37</f>
        <v>0</v>
      </c>
      <c r="L35" s="257">
        <f>'Tab 4-PPN4'!G37</f>
        <v>0</v>
      </c>
      <c r="M35" s="257">
        <f>'Tab 4-PPN5'!G37</f>
        <v>0</v>
      </c>
      <c r="N35" s="257">
        <f>'Tab 4-PPN6'!G37</f>
        <v>0</v>
      </c>
      <c r="O35" s="257">
        <f>'Tab 4-PPN7'!G37</f>
        <v>0</v>
      </c>
      <c r="P35" s="257">
        <f>'Tab 4-PPN8'!G37</f>
        <v>0</v>
      </c>
      <c r="Q35" s="257">
        <f>'Tab 4-PPN9'!G37</f>
        <v>0</v>
      </c>
      <c r="R35" s="257">
        <f>'Tab 4-PPN10'!G37</f>
        <v>0</v>
      </c>
      <c r="S35" s="257">
        <f>'Tab 4-PPN11'!G37</f>
        <v>0</v>
      </c>
      <c r="T35" s="257">
        <f>'Tab 4-PPN12'!G37</f>
        <v>0</v>
      </c>
      <c r="U35" s="257">
        <f>'Tab 4-PPN13'!G37</f>
        <v>0</v>
      </c>
      <c r="V35" s="257">
        <f>'Tab 4-PPN14'!G37</f>
        <v>0</v>
      </c>
      <c r="W35" s="257">
        <f>'Tab 4-PPN15'!G37</f>
        <v>0</v>
      </c>
      <c r="X35" s="257">
        <f>'Tab 4-PPN16'!G37</f>
        <v>0</v>
      </c>
      <c r="Y35" s="257">
        <f>'Tab 4-PPN17'!G37</f>
        <v>0</v>
      </c>
      <c r="Z35" s="257">
        <f>'Tab 4-PPN18'!G37</f>
        <v>0</v>
      </c>
      <c r="AA35" s="257">
        <f>'Tab 4-PPN19'!G37</f>
        <v>0</v>
      </c>
      <c r="AB35" s="258">
        <f>'Tab 4-PPN20'!G37</f>
        <v>0</v>
      </c>
    </row>
    <row r="36" spans="2:28" ht="18.75">
      <c r="B36" s="37"/>
      <c r="C36" s="121"/>
      <c r="D36" s="122"/>
      <c r="E36" s="257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57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57">
        <f t="shared" si="4"/>
        <v>0</v>
      </c>
      <c r="H36" s="257">
        <f>'Tab 3'!G37</f>
        <v>0</v>
      </c>
      <c r="I36" s="257">
        <f>'Tab 4-PPN1'!G38</f>
        <v>0</v>
      </c>
      <c r="J36" s="257">
        <f>'Tab 4-PPN2'!G38</f>
        <v>0</v>
      </c>
      <c r="K36" s="257">
        <f>'Tab 4-PPN3'!G38</f>
        <v>0</v>
      </c>
      <c r="L36" s="257">
        <f>'Tab 4-PPN4'!G38</f>
        <v>0</v>
      </c>
      <c r="M36" s="257">
        <f>'Tab 4-PPN5'!G38</f>
        <v>0</v>
      </c>
      <c r="N36" s="257">
        <f>'Tab 4-PPN6'!G38</f>
        <v>0</v>
      </c>
      <c r="O36" s="257">
        <f>'Tab 4-PPN7'!G38</f>
        <v>0</v>
      </c>
      <c r="P36" s="257">
        <f>'Tab 4-PPN8'!G38</f>
        <v>0</v>
      </c>
      <c r="Q36" s="257">
        <f>'Tab 4-PPN9'!G38</f>
        <v>0</v>
      </c>
      <c r="R36" s="257">
        <f>'Tab 4-PPN10'!G38</f>
        <v>0</v>
      </c>
      <c r="S36" s="257">
        <f>'Tab 4-PPN11'!G38</f>
        <v>0</v>
      </c>
      <c r="T36" s="257">
        <f>'Tab 4-PPN12'!G38</f>
        <v>0</v>
      </c>
      <c r="U36" s="257">
        <f>'Tab 4-PPN13'!G38</f>
        <v>0</v>
      </c>
      <c r="V36" s="257">
        <f>'Tab 4-PPN14'!G38</f>
        <v>0</v>
      </c>
      <c r="W36" s="257">
        <f>'Tab 4-PPN15'!G38</f>
        <v>0</v>
      </c>
      <c r="X36" s="257">
        <f>'Tab 4-PPN16'!G38</f>
        <v>0</v>
      </c>
      <c r="Y36" s="257">
        <f>'Tab 4-PPN17'!G38</f>
        <v>0</v>
      </c>
      <c r="Z36" s="257">
        <f>'Tab 4-PPN18'!G38</f>
        <v>0</v>
      </c>
      <c r="AA36" s="257">
        <f>'Tab 4-PPN19'!G38</f>
        <v>0</v>
      </c>
      <c r="AB36" s="258">
        <f>'Tab 4-PPN20'!G38</f>
        <v>0</v>
      </c>
    </row>
    <row r="37" spans="2:28" ht="18.75">
      <c r="B37" s="32"/>
      <c r="C37" s="121"/>
      <c r="D37" s="133"/>
      <c r="E37" s="257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57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57">
        <f t="shared" si="4"/>
        <v>0</v>
      </c>
      <c r="H37" s="257">
        <f>'Tab 3'!G38</f>
        <v>0</v>
      </c>
      <c r="I37" s="257">
        <f>'Tab 4-PPN1'!G39</f>
        <v>0</v>
      </c>
      <c r="J37" s="257">
        <f>'Tab 4-PPN2'!G39</f>
        <v>0</v>
      </c>
      <c r="K37" s="257">
        <f>'Tab 4-PPN3'!G39</f>
        <v>0</v>
      </c>
      <c r="L37" s="257">
        <f>'Tab 4-PPN4'!G39</f>
        <v>0</v>
      </c>
      <c r="M37" s="257">
        <f>'Tab 4-PPN5'!G39</f>
        <v>0</v>
      </c>
      <c r="N37" s="257">
        <f>'Tab 4-PPN6'!G39</f>
        <v>0</v>
      </c>
      <c r="O37" s="257">
        <f>'Tab 4-PPN7'!G39</f>
        <v>0</v>
      </c>
      <c r="P37" s="257">
        <f>'Tab 4-PPN8'!G39</f>
        <v>0</v>
      </c>
      <c r="Q37" s="257">
        <f>'Tab 4-PPN9'!G39</f>
        <v>0</v>
      </c>
      <c r="R37" s="257">
        <f>'Tab 4-PPN10'!G39</f>
        <v>0</v>
      </c>
      <c r="S37" s="257">
        <f>'Tab 4-PPN11'!G39</f>
        <v>0</v>
      </c>
      <c r="T37" s="257">
        <f>'Tab 4-PPN12'!G39</f>
        <v>0</v>
      </c>
      <c r="U37" s="257">
        <f>'Tab 4-PPN13'!G39</f>
        <v>0</v>
      </c>
      <c r="V37" s="257">
        <f>'Tab 4-PPN14'!G39</f>
        <v>0</v>
      </c>
      <c r="W37" s="257">
        <f>'Tab 4-PPN15'!G39</f>
        <v>0</v>
      </c>
      <c r="X37" s="257">
        <f>'Tab 4-PPN16'!G39</f>
        <v>0</v>
      </c>
      <c r="Y37" s="257">
        <f>'Tab 4-PPN17'!G39</f>
        <v>0</v>
      </c>
      <c r="Z37" s="257">
        <f>'Tab 4-PPN18'!G39</f>
        <v>0</v>
      </c>
      <c r="AA37" s="257">
        <f>'Tab 4-PPN19'!G39</f>
        <v>0</v>
      </c>
      <c r="AB37" s="258">
        <f>'Tab 4-PPN20'!G39</f>
        <v>0</v>
      </c>
    </row>
    <row r="38" spans="2:28" ht="18.75">
      <c r="B38" s="32"/>
      <c r="C38" s="121"/>
      <c r="D38" s="133"/>
      <c r="E38" s="257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57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57">
        <f t="shared" si="4"/>
        <v>0</v>
      </c>
      <c r="H38" s="257">
        <f>'Tab 3'!G39</f>
        <v>0</v>
      </c>
      <c r="I38" s="257">
        <f>'Tab 4-PPN1'!G40</f>
        <v>0</v>
      </c>
      <c r="J38" s="257">
        <f>'Tab 4-PPN2'!G40</f>
        <v>0</v>
      </c>
      <c r="K38" s="257">
        <f>'Tab 4-PPN3'!G40</f>
        <v>0</v>
      </c>
      <c r="L38" s="257">
        <f>'Tab 4-PPN4'!G40</f>
        <v>0</v>
      </c>
      <c r="M38" s="257">
        <f>'Tab 4-PPN5'!G40</f>
        <v>0</v>
      </c>
      <c r="N38" s="257">
        <f>'Tab 4-PPN6'!G40</f>
        <v>0</v>
      </c>
      <c r="O38" s="257">
        <f>'Tab 4-PPN7'!G40</f>
        <v>0</v>
      </c>
      <c r="P38" s="257">
        <f>'Tab 4-PPN8'!G40</f>
        <v>0</v>
      </c>
      <c r="Q38" s="257">
        <f>'Tab 4-PPN9'!G40</f>
        <v>0</v>
      </c>
      <c r="R38" s="257">
        <f>'Tab 4-PPN10'!G40</f>
        <v>0</v>
      </c>
      <c r="S38" s="257">
        <f>'Tab 4-PPN11'!G40</f>
        <v>0</v>
      </c>
      <c r="T38" s="257">
        <f>'Tab 4-PPN12'!G40</f>
        <v>0</v>
      </c>
      <c r="U38" s="257">
        <f>'Tab 4-PPN13'!G40</f>
        <v>0</v>
      </c>
      <c r="V38" s="257">
        <f>'Tab 4-PPN14'!G40</f>
        <v>0</v>
      </c>
      <c r="W38" s="257">
        <f>'Tab 4-PPN15'!G40</f>
        <v>0</v>
      </c>
      <c r="X38" s="257">
        <f>'Tab 4-PPN16'!G40</f>
        <v>0</v>
      </c>
      <c r="Y38" s="257">
        <f>'Tab 4-PPN17'!G40</f>
        <v>0</v>
      </c>
      <c r="Z38" s="257">
        <f>'Tab 4-PPN18'!G40</f>
        <v>0</v>
      </c>
      <c r="AA38" s="257">
        <f>'Tab 4-PPN19'!G40</f>
        <v>0</v>
      </c>
      <c r="AB38" s="258">
        <f>'Tab 4-PPN20'!G40</f>
        <v>0</v>
      </c>
    </row>
    <row r="39" spans="2:28" ht="18.75">
      <c r="B39" s="37">
        <v>4</v>
      </c>
      <c r="C39" s="121" t="s">
        <v>88</v>
      </c>
      <c r="D39" s="122">
        <v>614700</v>
      </c>
      <c r="E39" s="257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57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57">
        <f t="shared" si="4"/>
        <v>0</v>
      </c>
      <c r="H39" s="257">
        <f>'Tab 3'!G40</f>
        <v>0</v>
      </c>
      <c r="I39" s="257">
        <f>'Tab 4-PPN1'!G41</f>
        <v>0</v>
      </c>
      <c r="J39" s="257">
        <f>'Tab 4-PPN2'!G41</f>
        <v>0</v>
      </c>
      <c r="K39" s="257">
        <f>'Tab 4-PPN3'!G41</f>
        <v>0</v>
      </c>
      <c r="L39" s="257">
        <f>'Tab 4-PPN4'!G41</f>
        <v>0</v>
      </c>
      <c r="M39" s="257">
        <f>'Tab 4-PPN5'!G41</f>
        <v>0</v>
      </c>
      <c r="N39" s="257">
        <f>'Tab 4-PPN6'!G41</f>
        <v>0</v>
      </c>
      <c r="O39" s="257">
        <f>'Tab 4-PPN7'!G41</f>
        <v>0</v>
      </c>
      <c r="P39" s="257">
        <f>'Tab 4-PPN8'!G41</f>
        <v>0</v>
      </c>
      <c r="Q39" s="257">
        <f>'Tab 4-PPN9'!G41</f>
        <v>0</v>
      </c>
      <c r="R39" s="257">
        <f>'Tab 4-PPN10'!G41</f>
        <v>0</v>
      </c>
      <c r="S39" s="257">
        <f>'Tab 4-PPN11'!G41</f>
        <v>0</v>
      </c>
      <c r="T39" s="257">
        <f>'Tab 4-PPN12'!G41</f>
        <v>0</v>
      </c>
      <c r="U39" s="257">
        <f>'Tab 4-PPN13'!G41</f>
        <v>0</v>
      </c>
      <c r="V39" s="257">
        <f>'Tab 4-PPN14'!G41</f>
        <v>0</v>
      </c>
      <c r="W39" s="257">
        <f>'Tab 4-PPN15'!G41</f>
        <v>0</v>
      </c>
      <c r="X39" s="257">
        <f>'Tab 4-PPN16'!G41</f>
        <v>0</v>
      </c>
      <c r="Y39" s="257">
        <f>'Tab 4-PPN17'!G41</f>
        <v>0</v>
      </c>
      <c r="Z39" s="257">
        <f>'Tab 4-PPN18'!G41</f>
        <v>0</v>
      </c>
      <c r="AA39" s="257">
        <f>'Tab 4-PPN19'!G41</f>
        <v>0</v>
      </c>
      <c r="AB39" s="258">
        <f>'Tab 4-PPN20'!G41</f>
        <v>0</v>
      </c>
    </row>
    <row r="40" spans="2:28" ht="18.75">
      <c r="B40" s="37"/>
      <c r="C40" s="121"/>
      <c r="D40" s="122"/>
      <c r="E40" s="257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57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57">
        <f t="shared" si="4"/>
        <v>0</v>
      </c>
      <c r="H40" s="257">
        <f>'Tab 3'!G41</f>
        <v>0</v>
      </c>
      <c r="I40" s="257">
        <f>'Tab 4-PPN1'!G42</f>
        <v>0</v>
      </c>
      <c r="J40" s="257">
        <f>'Tab 4-PPN2'!G42</f>
        <v>0</v>
      </c>
      <c r="K40" s="257">
        <f>'Tab 4-PPN3'!G42</f>
        <v>0</v>
      </c>
      <c r="L40" s="257">
        <f>'Tab 4-PPN4'!G42</f>
        <v>0</v>
      </c>
      <c r="M40" s="257">
        <f>'Tab 4-PPN5'!G42</f>
        <v>0</v>
      </c>
      <c r="N40" s="257">
        <f>'Tab 4-PPN6'!G42</f>
        <v>0</v>
      </c>
      <c r="O40" s="257">
        <f>'Tab 4-PPN7'!G42</f>
        <v>0</v>
      </c>
      <c r="P40" s="257">
        <f>'Tab 4-PPN8'!G42</f>
        <v>0</v>
      </c>
      <c r="Q40" s="257">
        <f>'Tab 4-PPN9'!G42</f>
        <v>0</v>
      </c>
      <c r="R40" s="257">
        <f>'Tab 4-PPN10'!G42</f>
        <v>0</v>
      </c>
      <c r="S40" s="257">
        <f>'Tab 4-PPN11'!G42</f>
        <v>0</v>
      </c>
      <c r="T40" s="257">
        <f>'Tab 4-PPN12'!G42</f>
        <v>0</v>
      </c>
      <c r="U40" s="257">
        <f>'Tab 4-PPN13'!G42</f>
        <v>0</v>
      </c>
      <c r="V40" s="257">
        <f>'Tab 4-PPN14'!G42</f>
        <v>0</v>
      </c>
      <c r="W40" s="257">
        <f>'Tab 4-PPN15'!G42</f>
        <v>0</v>
      </c>
      <c r="X40" s="257">
        <f>'Tab 4-PPN16'!G42</f>
        <v>0</v>
      </c>
      <c r="Y40" s="257">
        <f>'Tab 4-PPN17'!G42</f>
        <v>0</v>
      </c>
      <c r="Z40" s="257">
        <f>'Tab 4-PPN18'!G42</f>
        <v>0</v>
      </c>
      <c r="AA40" s="257">
        <f>'Tab 4-PPN19'!G42</f>
        <v>0</v>
      </c>
      <c r="AB40" s="258">
        <f>'Tab 4-PPN20'!G42</f>
        <v>0</v>
      </c>
    </row>
    <row r="41" spans="2:28" ht="18.75">
      <c r="B41" s="37"/>
      <c r="C41" s="121"/>
      <c r="D41" s="122"/>
      <c r="E41" s="257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57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57">
        <f t="shared" si="4"/>
        <v>0</v>
      </c>
      <c r="H41" s="257">
        <f>'Tab 3'!G42</f>
        <v>0</v>
      </c>
      <c r="I41" s="257">
        <f>'Tab 4-PPN1'!G43</f>
        <v>0</v>
      </c>
      <c r="J41" s="257">
        <f>'Tab 4-PPN2'!G43</f>
        <v>0</v>
      </c>
      <c r="K41" s="257">
        <f>'Tab 4-PPN3'!G43</f>
        <v>0</v>
      </c>
      <c r="L41" s="257">
        <f>'Tab 4-PPN4'!G43</f>
        <v>0</v>
      </c>
      <c r="M41" s="257">
        <f>'Tab 4-PPN5'!G43</f>
        <v>0</v>
      </c>
      <c r="N41" s="257">
        <f>'Tab 4-PPN6'!G43</f>
        <v>0</v>
      </c>
      <c r="O41" s="257">
        <f>'Tab 4-PPN7'!G43</f>
        <v>0</v>
      </c>
      <c r="P41" s="257">
        <f>'Tab 4-PPN8'!G43</f>
        <v>0</v>
      </c>
      <c r="Q41" s="257">
        <f>'Tab 4-PPN9'!G43</f>
        <v>0</v>
      </c>
      <c r="R41" s="257">
        <f>'Tab 4-PPN10'!G43</f>
        <v>0</v>
      </c>
      <c r="S41" s="257">
        <f>'Tab 4-PPN11'!G43</f>
        <v>0</v>
      </c>
      <c r="T41" s="257">
        <f>'Tab 4-PPN12'!G43</f>
        <v>0</v>
      </c>
      <c r="U41" s="257">
        <f>'Tab 4-PPN13'!G43</f>
        <v>0</v>
      </c>
      <c r="V41" s="257">
        <f>'Tab 4-PPN14'!G43</f>
        <v>0</v>
      </c>
      <c r="W41" s="257">
        <f>'Tab 4-PPN15'!G43</f>
        <v>0</v>
      </c>
      <c r="X41" s="257">
        <f>'Tab 4-PPN16'!G43</f>
        <v>0</v>
      </c>
      <c r="Y41" s="257">
        <f>'Tab 4-PPN17'!G43</f>
        <v>0</v>
      </c>
      <c r="Z41" s="257">
        <f>'Tab 4-PPN18'!G43</f>
        <v>0</v>
      </c>
      <c r="AA41" s="257">
        <f>'Tab 4-PPN19'!G43</f>
        <v>0</v>
      </c>
      <c r="AB41" s="258">
        <f>'Tab 4-PPN20'!G43</f>
        <v>0</v>
      </c>
    </row>
    <row r="42" spans="2:28" ht="18.75">
      <c r="B42" s="37">
        <v>5</v>
      </c>
      <c r="C42" s="121" t="s">
        <v>89</v>
      </c>
      <c r="D42" s="122">
        <v>614800</v>
      </c>
      <c r="E42" s="257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57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57">
        <f t="shared" si="4"/>
        <v>0</v>
      </c>
      <c r="H42" s="257">
        <f>'Tab 3'!G43</f>
        <v>0</v>
      </c>
      <c r="I42" s="257">
        <f>'Tab 4-PPN1'!G44</f>
        <v>0</v>
      </c>
      <c r="J42" s="257">
        <f>'Tab 4-PPN2'!G44</f>
        <v>0</v>
      </c>
      <c r="K42" s="257">
        <f>'Tab 4-PPN3'!G44</f>
        <v>0</v>
      </c>
      <c r="L42" s="257">
        <f>'Tab 4-PPN4'!G44</f>
        <v>0</v>
      </c>
      <c r="M42" s="257">
        <f>'Tab 4-PPN5'!G44</f>
        <v>0</v>
      </c>
      <c r="N42" s="257">
        <f>'Tab 4-PPN6'!G44</f>
        <v>0</v>
      </c>
      <c r="O42" s="257">
        <f>'Tab 4-PPN7'!G44</f>
        <v>0</v>
      </c>
      <c r="P42" s="257">
        <f>'Tab 4-PPN8'!G44</f>
        <v>0</v>
      </c>
      <c r="Q42" s="257">
        <f>'Tab 4-PPN9'!G44</f>
        <v>0</v>
      </c>
      <c r="R42" s="257">
        <f>'Tab 4-PPN10'!G44</f>
        <v>0</v>
      </c>
      <c r="S42" s="257">
        <f>'Tab 4-PPN11'!G44</f>
        <v>0</v>
      </c>
      <c r="T42" s="257">
        <f>'Tab 4-PPN12'!G44</f>
        <v>0</v>
      </c>
      <c r="U42" s="257">
        <f>'Tab 4-PPN13'!G44</f>
        <v>0</v>
      </c>
      <c r="V42" s="257">
        <f>'Tab 4-PPN14'!G44</f>
        <v>0</v>
      </c>
      <c r="W42" s="257">
        <f>'Tab 4-PPN15'!G44</f>
        <v>0</v>
      </c>
      <c r="X42" s="257">
        <f>'Tab 4-PPN16'!G44</f>
        <v>0</v>
      </c>
      <c r="Y42" s="257">
        <f>'Tab 4-PPN17'!G44</f>
        <v>0</v>
      </c>
      <c r="Z42" s="257">
        <f>'Tab 4-PPN18'!G44</f>
        <v>0</v>
      </c>
      <c r="AA42" s="257">
        <f>'Tab 4-PPN19'!G44</f>
        <v>0</v>
      </c>
      <c r="AB42" s="258">
        <f>'Tab 4-PPN20'!G44</f>
        <v>0</v>
      </c>
    </row>
    <row r="43" spans="2:28" ht="18.75">
      <c r="B43" s="37"/>
      <c r="C43" s="121"/>
      <c r="D43" s="122"/>
      <c r="E43" s="257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57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57">
        <f t="shared" si="4"/>
        <v>0</v>
      </c>
      <c r="H43" s="257">
        <f>'Tab 3'!G44</f>
        <v>0</v>
      </c>
      <c r="I43" s="257">
        <f>'Tab 4-PPN1'!G45</f>
        <v>0</v>
      </c>
      <c r="J43" s="257">
        <f>'Tab 4-PPN2'!G45</f>
        <v>0</v>
      </c>
      <c r="K43" s="257">
        <f>'Tab 4-PPN3'!G45</f>
        <v>0</v>
      </c>
      <c r="L43" s="257">
        <f>'Tab 4-PPN4'!G45</f>
        <v>0</v>
      </c>
      <c r="M43" s="257">
        <f>'Tab 4-PPN5'!G45</f>
        <v>0</v>
      </c>
      <c r="N43" s="257">
        <f>'Tab 4-PPN6'!G45</f>
        <v>0</v>
      </c>
      <c r="O43" s="257">
        <f>'Tab 4-PPN7'!G45</f>
        <v>0</v>
      </c>
      <c r="P43" s="257">
        <f>'Tab 4-PPN8'!G45</f>
        <v>0</v>
      </c>
      <c r="Q43" s="257">
        <f>'Tab 4-PPN9'!G45</f>
        <v>0</v>
      </c>
      <c r="R43" s="257">
        <f>'Tab 4-PPN10'!G45</f>
        <v>0</v>
      </c>
      <c r="S43" s="257">
        <f>'Tab 4-PPN11'!G45</f>
        <v>0</v>
      </c>
      <c r="T43" s="257">
        <f>'Tab 4-PPN12'!G45</f>
        <v>0</v>
      </c>
      <c r="U43" s="257">
        <f>'Tab 4-PPN13'!G45</f>
        <v>0</v>
      </c>
      <c r="V43" s="257">
        <f>'Tab 4-PPN14'!G45</f>
        <v>0</v>
      </c>
      <c r="W43" s="257">
        <f>'Tab 4-PPN15'!G45</f>
        <v>0</v>
      </c>
      <c r="X43" s="257">
        <f>'Tab 4-PPN16'!G45</f>
        <v>0</v>
      </c>
      <c r="Y43" s="257">
        <f>'Tab 4-PPN17'!G45</f>
        <v>0</v>
      </c>
      <c r="Z43" s="257">
        <f>'Tab 4-PPN18'!G45</f>
        <v>0</v>
      </c>
      <c r="AA43" s="257">
        <f>'Tab 4-PPN19'!G45</f>
        <v>0</v>
      </c>
      <c r="AB43" s="258">
        <f>'Tab 4-PPN20'!G45</f>
        <v>0</v>
      </c>
    </row>
    <row r="44" spans="2:28" ht="18.75">
      <c r="B44" s="37">
        <v>6</v>
      </c>
      <c r="C44" s="121" t="s">
        <v>90</v>
      </c>
      <c r="D44" s="122">
        <v>614900</v>
      </c>
      <c r="E44" s="257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57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57">
        <f t="shared" si="4"/>
        <v>0</v>
      </c>
      <c r="H44" s="257">
        <f>'Tab 3'!G45</f>
        <v>0</v>
      </c>
      <c r="I44" s="257">
        <f>'Tab 4-PPN1'!G46</f>
        <v>0</v>
      </c>
      <c r="J44" s="257">
        <f>'Tab 4-PPN2'!G46</f>
        <v>0</v>
      </c>
      <c r="K44" s="257">
        <f>'Tab 4-PPN3'!G46</f>
        <v>0</v>
      </c>
      <c r="L44" s="257">
        <f>'Tab 4-PPN4'!G46</f>
        <v>0</v>
      </c>
      <c r="M44" s="257">
        <f>'Tab 4-PPN5'!G46</f>
        <v>0</v>
      </c>
      <c r="N44" s="257">
        <f>'Tab 4-PPN6'!G46</f>
        <v>0</v>
      </c>
      <c r="O44" s="257">
        <f>'Tab 4-PPN7'!G46</f>
        <v>0</v>
      </c>
      <c r="P44" s="257">
        <f>'Tab 4-PPN8'!G46</f>
        <v>0</v>
      </c>
      <c r="Q44" s="257">
        <f>'Tab 4-PPN9'!G46</f>
        <v>0</v>
      </c>
      <c r="R44" s="257">
        <f>'Tab 4-PPN10'!G46</f>
        <v>0</v>
      </c>
      <c r="S44" s="257">
        <f>'Tab 4-PPN11'!G46</f>
        <v>0</v>
      </c>
      <c r="T44" s="257">
        <f>'Tab 4-PPN12'!G46</f>
        <v>0</v>
      </c>
      <c r="U44" s="257">
        <f>'Tab 4-PPN13'!G46</f>
        <v>0</v>
      </c>
      <c r="V44" s="257">
        <f>'Tab 4-PPN14'!G46</f>
        <v>0</v>
      </c>
      <c r="W44" s="257">
        <f>'Tab 4-PPN15'!G46</f>
        <v>0</v>
      </c>
      <c r="X44" s="257">
        <f>'Tab 4-PPN16'!G46</f>
        <v>0</v>
      </c>
      <c r="Y44" s="257">
        <f>'Tab 4-PPN17'!G46</f>
        <v>0</v>
      </c>
      <c r="Z44" s="257">
        <f>'Tab 4-PPN18'!G46</f>
        <v>0</v>
      </c>
      <c r="AA44" s="257">
        <f>'Tab 4-PPN19'!G46</f>
        <v>0</v>
      </c>
      <c r="AB44" s="258">
        <f>'Tab 4-PPN20'!G46</f>
        <v>0</v>
      </c>
    </row>
    <row r="45" spans="2:28" ht="18.75">
      <c r="B45" s="37"/>
      <c r="C45" s="118"/>
      <c r="D45" s="116"/>
      <c r="E45" s="257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57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57">
        <f t="shared" si="4"/>
        <v>0</v>
      </c>
      <c r="H45" s="257">
        <f>'Tab 3'!G46</f>
        <v>0</v>
      </c>
      <c r="I45" s="257">
        <f>'Tab 4-PPN1'!G47</f>
        <v>0</v>
      </c>
      <c r="J45" s="257">
        <f>'Tab 4-PPN2'!G47</f>
        <v>0</v>
      </c>
      <c r="K45" s="257">
        <f>'Tab 4-PPN3'!G47</f>
        <v>0</v>
      </c>
      <c r="L45" s="257">
        <f>'Tab 4-PPN4'!G47</f>
        <v>0</v>
      </c>
      <c r="M45" s="257">
        <f>'Tab 4-PPN5'!G47</f>
        <v>0</v>
      </c>
      <c r="N45" s="257">
        <f>'Tab 4-PPN6'!G47</f>
        <v>0</v>
      </c>
      <c r="O45" s="257">
        <f>'Tab 4-PPN7'!G47</f>
        <v>0</v>
      </c>
      <c r="P45" s="257">
        <f>'Tab 4-PPN8'!G47</f>
        <v>0</v>
      </c>
      <c r="Q45" s="257">
        <f>'Tab 4-PPN9'!G47</f>
        <v>0</v>
      </c>
      <c r="R45" s="257">
        <f>'Tab 4-PPN10'!G47</f>
        <v>0</v>
      </c>
      <c r="S45" s="257">
        <f>'Tab 4-PPN11'!G47</f>
        <v>0</v>
      </c>
      <c r="T45" s="257">
        <f>'Tab 4-PPN12'!G47</f>
        <v>0</v>
      </c>
      <c r="U45" s="257">
        <f>'Tab 4-PPN13'!G47</f>
        <v>0</v>
      </c>
      <c r="V45" s="257">
        <f>'Tab 4-PPN14'!G47</f>
        <v>0</v>
      </c>
      <c r="W45" s="257">
        <f>'Tab 4-PPN15'!G47</f>
        <v>0</v>
      </c>
      <c r="X45" s="257">
        <f>'Tab 4-PPN16'!G47</f>
        <v>0</v>
      </c>
      <c r="Y45" s="257">
        <f>'Tab 4-PPN17'!G47</f>
        <v>0</v>
      </c>
      <c r="Z45" s="257">
        <f>'Tab 4-PPN18'!G47</f>
        <v>0</v>
      </c>
      <c r="AA45" s="257">
        <f>'Tab 4-PPN19'!G47</f>
        <v>0</v>
      </c>
      <c r="AB45" s="258">
        <f>'Tab 4-PPN20'!G47</f>
        <v>0</v>
      </c>
    </row>
    <row r="46" spans="2:29" s="141" customFormat="1" ht="38.25" thickBot="1">
      <c r="B46" s="220" t="s">
        <v>23</v>
      </c>
      <c r="C46" s="145" t="s">
        <v>102</v>
      </c>
      <c r="D46" s="186">
        <v>615000</v>
      </c>
      <c r="E46" s="262">
        <f>E47+E50</f>
        <v>0</v>
      </c>
      <c r="F46" s="262">
        <f aca="true" t="shared" si="5" ref="F46:AB46">F47+F50</f>
        <v>0</v>
      </c>
      <c r="G46" s="262">
        <f t="shared" si="5"/>
        <v>0</v>
      </c>
      <c r="H46" s="262">
        <f t="shared" si="5"/>
        <v>0</v>
      </c>
      <c r="I46" s="262">
        <f t="shared" si="5"/>
        <v>0</v>
      </c>
      <c r="J46" s="262">
        <f t="shared" si="5"/>
        <v>0</v>
      </c>
      <c r="K46" s="262">
        <f t="shared" si="5"/>
        <v>0</v>
      </c>
      <c r="L46" s="262">
        <f t="shared" si="5"/>
        <v>0</v>
      </c>
      <c r="M46" s="262">
        <f t="shared" si="5"/>
        <v>0</v>
      </c>
      <c r="N46" s="262">
        <f t="shared" si="5"/>
        <v>0</v>
      </c>
      <c r="O46" s="262">
        <f t="shared" si="5"/>
        <v>0</v>
      </c>
      <c r="P46" s="262">
        <f t="shared" si="5"/>
        <v>0</v>
      </c>
      <c r="Q46" s="262">
        <f t="shared" si="5"/>
        <v>0</v>
      </c>
      <c r="R46" s="262">
        <f t="shared" si="5"/>
        <v>0</v>
      </c>
      <c r="S46" s="262">
        <f t="shared" si="5"/>
        <v>0</v>
      </c>
      <c r="T46" s="262">
        <f t="shared" si="5"/>
        <v>0</v>
      </c>
      <c r="U46" s="262">
        <f t="shared" si="5"/>
        <v>0</v>
      </c>
      <c r="V46" s="262">
        <f t="shared" si="5"/>
        <v>0</v>
      </c>
      <c r="W46" s="262">
        <f t="shared" si="5"/>
        <v>0</v>
      </c>
      <c r="X46" s="262">
        <f t="shared" si="5"/>
        <v>0</v>
      </c>
      <c r="Y46" s="262">
        <f t="shared" si="5"/>
        <v>0</v>
      </c>
      <c r="Z46" s="262">
        <f t="shared" si="5"/>
        <v>0</v>
      </c>
      <c r="AA46" s="262">
        <f t="shared" si="5"/>
        <v>0</v>
      </c>
      <c r="AB46" s="265">
        <f t="shared" si="5"/>
        <v>0</v>
      </c>
      <c r="AC46" s="146"/>
    </row>
    <row r="47" spans="2:28" ht="37.5">
      <c r="B47" s="221">
        <v>1</v>
      </c>
      <c r="C47" s="191" t="s">
        <v>91</v>
      </c>
      <c r="D47" s="185">
        <v>615100</v>
      </c>
      <c r="E47" s="259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59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59">
        <f>SUM(H47:AB47)</f>
        <v>0</v>
      </c>
      <c r="H47" s="259">
        <f>'Tab 3'!G48</f>
        <v>0</v>
      </c>
      <c r="I47" s="259">
        <f>'Tab 4-PPN1'!G49</f>
        <v>0</v>
      </c>
      <c r="J47" s="259">
        <f>'Tab 4-PPN2'!G49</f>
        <v>0</v>
      </c>
      <c r="K47" s="259">
        <f>'Tab 4-PPN3'!G49</f>
        <v>0</v>
      </c>
      <c r="L47" s="259">
        <f>'Tab 4-PPN4'!G49</f>
        <v>0</v>
      </c>
      <c r="M47" s="259">
        <f>'Tab 4-PPN5'!G49</f>
        <v>0</v>
      </c>
      <c r="N47" s="259">
        <f>'Tab 4-PPN6'!G49</f>
        <v>0</v>
      </c>
      <c r="O47" s="259">
        <f>'Tab 4-PPN7'!G49</f>
        <v>0</v>
      </c>
      <c r="P47" s="259">
        <f>'Tab 4-PPN8'!G49</f>
        <v>0</v>
      </c>
      <c r="Q47" s="259">
        <f>'Tab 4-PPN9'!G49</f>
        <v>0</v>
      </c>
      <c r="R47" s="259">
        <f>'Tab 4-PPN10'!G49</f>
        <v>0</v>
      </c>
      <c r="S47" s="259">
        <f>'Tab 4-PPN11'!G49</f>
        <v>0</v>
      </c>
      <c r="T47" s="259">
        <f>'Tab 4-PPN12'!G49</f>
        <v>0</v>
      </c>
      <c r="U47" s="259">
        <f>'Tab 4-PPN13'!G49</f>
        <v>0</v>
      </c>
      <c r="V47" s="259">
        <f>'Tab 4-PPN14'!G49</f>
        <v>0</v>
      </c>
      <c r="W47" s="259">
        <f>'Tab 4-PPN15'!G49</f>
        <v>0</v>
      </c>
      <c r="X47" s="259">
        <f>'Tab 4-PPN16'!G49</f>
        <v>0</v>
      </c>
      <c r="Y47" s="259">
        <f>'Tab 4-PPN17'!G49</f>
        <v>0</v>
      </c>
      <c r="Z47" s="259">
        <f>'Tab 4-PPN18'!G49</f>
        <v>0</v>
      </c>
      <c r="AA47" s="259">
        <f>'Tab 4-PPN19'!G49</f>
        <v>0</v>
      </c>
      <c r="AB47" s="260">
        <f>'Tab 4-PPN20'!G49</f>
        <v>0</v>
      </c>
    </row>
    <row r="48" spans="2:28" ht="18.75">
      <c r="B48" s="37"/>
      <c r="C48" s="121"/>
      <c r="D48" s="122"/>
      <c r="E48" s="257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57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57">
        <f>SUM(H48:AB48)</f>
        <v>0</v>
      </c>
      <c r="H48" s="257">
        <f>'Tab 3'!G49</f>
        <v>0</v>
      </c>
      <c r="I48" s="257">
        <f>'Tab 4-PPN1'!G50</f>
        <v>0</v>
      </c>
      <c r="J48" s="257">
        <f>'Tab 4-PPN2'!G50</f>
        <v>0</v>
      </c>
      <c r="K48" s="257">
        <f>'Tab 4-PPN3'!G50</f>
        <v>0</v>
      </c>
      <c r="L48" s="257">
        <f>'Tab 4-PPN4'!G50</f>
        <v>0</v>
      </c>
      <c r="M48" s="257">
        <f>'Tab 4-PPN5'!G50</f>
        <v>0</v>
      </c>
      <c r="N48" s="257">
        <f>'Tab 4-PPN6'!G50</f>
        <v>0</v>
      </c>
      <c r="O48" s="257">
        <f>'Tab 4-PPN7'!G50</f>
        <v>0</v>
      </c>
      <c r="P48" s="257">
        <f>'Tab 4-PPN8'!G50</f>
        <v>0</v>
      </c>
      <c r="Q48" s="257">
        <f>'Tab 4-PPN9'!G50</f>
        <v>0</v>
      </c>
      <c r="R48" s="257">
        <f>'Tab 4-PPN10'!G50</f>
        <v>0</v>
      </c>
      <c r="S48" s="257">
        <f>'Tab 4-PPN11'!G50</f>
        <v>0</v>
      </c>
      <c r="T48" s="257">
        <f>'Tab 4-PPN12'!G50</f>
        <v>0</v>
      </c>
      <c r="U48" s="257">
        <f>'Tab 4-PPN13'!G50</f>
        <v>0</v>
      </c>
      <c r="V48" s="257">
        <f>'Tab 4-PPN14'!G50</f>
        <v>0</v>
      </c>
      <c r="W48" s="257">
        <f>'Tab 4-PPN15'!G50</f>
        <v>0</v>
      </c>
      <c r="X48" s="257">
        <f>'Tab 4-PPN16'!G50</f>
        <v>0</v>
      </c>
      <c r="Y48" s="257">
        <f>'Tab 4-PPN17'!G50</f>
        <v>0</v>
      </c>
      <c r="Z48" s="257">
        <f>'Tab 4-PPN18'!G50</f>
        <v>0</v>
      </c>
      <c r="AA48" s="257">
        <f>'Tab 4-PPN19'!G50</f>
        <v>0</v>
      </c>
      <c r="AB48" s="258">
        <f>'Tab 4-PPN20'!G50</f>
        <v>0</v>
      </c>
    </row>
    <row r="49" spans="2:28" ht="18.75">
      <c r="B49" s="37"/>
      <c r="C49" s="121"/>
      <c r="D49" s="122"/>
      <c r="E49" s="257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57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57">
        <f>SUM(H49:AB49)</f>
        <v>0</v>
      </c>
      <c r="H49" s="257">
        <f>'Tab 3'!G50</f>
        <v>0</v>
      </c>
      <c r="I49" s="257">
        <f>'Tab 4-PPN1'!G51</f>
        <v>0</v>
      </c>
      <c r="J49" s="257">
        <f>'Tab 4-PPN2'!G51</f>
        <v>0</v>
      </c>
      <c r="K49" s="257">
        <f>'Tab 4-PPN3'!G51</f>
        <v>0</v>
      </c>
      <c r="L49" s="257">
        <f>'Tab 4-PPN4'!G51</f>
        <v>0</v>
      </c>
      <c r="M49" s="257">
        <f>'Tab 4-PPN5'!G51</f>
        <v>0</v>
      </c>
      <c r="N49" s="257">
        <f>'Tab 4-PPN6'!G51</f>
        <v>0</v>
      </c>
      <c r="O49" s="257">
        <f>'Tab 4-PPN7'!G51</f>
        <v>0</v>
      </c>
      <c r="P49" s="257">
        <f>'Tab 4-PPN8'!G51</f>
        <v>0</v>
      </c>
      <c r="Q49" s="257">
        <f>'Tab 4-PPN9'!G51</f>
        <v>0</v>
      </c>
      <c r="R49" s="257">
        <f>'Tab 4-PPN10'!G51</f>
        <v>0</v>
      </c>
      <c r="S49" s="257">
        <f>'Tab 4-PPN11'!G51</f>
        <v>0</v>
      </c>
      <c r="T49" s="257">
        <f>'Tab 4-PPN12'!G51</f>
        <v>0</v>
      </c>
      <c r="U49" s="257">
        <f>'Tab 4-PPN13'!G51</f>
        <v>0</v>
      </c>
      <c r="V49" s="257">
        <f>'Tab 4-PPN14'!G51</f>
        <v>0</v>
      </c>
      <c r="W49" s="257">
        <f>'Tab 4-PPN15'!G51</f>
        <v>0</v>
      </c>
      <c r="X49" s="257">
        <f>'Tab 4-PPN16'!G51</f>
        <v>0</v>
      </c>
      <c r="Y49" s="257">
        <f>'Tab 4-PPN17'!G51</f>
        <v>0</v>
      </c>
      <c r="Z49" s="257">
        <f>'Tab 4-PPN18'!G51</f>
        <v>0</v>
      </c>
      <c r="AA49" s="257">
        <f>'Tab 4-PPN19'!G51</f>
        <v>0</v>
      </c>
      <c r="AB49" s="258">
        <f>'Tab 4-PPN20'!G51</f>
        <v>0</v>
      </c>
    </row>
    <row r="50" spans="2:28" ht="37.5">
      <c r="B50" s="37">
        <v>2</v>
      </c>
      <c r="C50" s="123" t="s">
        <v>92</v>
      </c>
      <c r="D50" s="122">
        <v>615200</v>
      </c>
      <c r="E50" s="257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57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57">
        <f>SUM(H50:AB50)</f>
        <v>0</v>
      </c>
      <c r="H50" s="257">
        <f>'Tab 3'!G51</f>
        <v>0</v>
      </c>
      <c r="I50" s="257">
        <f>'Tab 4-PPN1'!G52</f>
        <v>0</v>
      </c>
      <c r="J50" s="257">
        <f>'Tab 4-PPN2'!G52</f>
        <v>0</v>
      </c>
      <c r="K50" s="257">
        <f>'Tab 4-PPN3'!G52</f>
        <v>0</v>
      </c>
      <c r="L50" s="257">
        <f>'Tab 4-PPN4'!G52</f>
        <v>0</v>
      </c>
      <c r="M50" s="257">
        <f>'Tab 4-PPN5'!G52</f>
        <v>0</v>
      </c>
      <c r="N50" s="257">
        <f>'Tab 4-PPN6'!G52</f>
        <v>0</v>
      </c>
      <c r="O50" s="257">
        <f>'Tab 4-PPN7'!G52</f>
        <v>0</v>
      </c>
      <c r="P50" s="257">
        <f>'Tab 4-PPN8'!G52</f>
        <v>0</v>
      </c>
      <c r="Q50" s="257">
        <f>'Tab 4-PPN9'!G52</f>
        <v>0</v>
      </c>
      <c r="R50" s="257">
        <f>'Tab 4-PPN10'!G52</f>
        <v>0</v>
      </c>
      <c r="S50" s="257">
        <f>'Tab 4-PPN11'!G52</f>
        <v>0</v>
      </c>
      <c r="T50" s="257">
        <f>'Tab 4-PPN12'!G52</f>
        <v>0</v>
      </c>
      <c r="U50" s="257">
        <f>'Tab 4-PPN13'!G52</f>
        <v>0</v>
      </c>
      <c r="V50" s="257">
        <f>'Tab 4-PPN14'!G52</f>
        <v>0</v>
      </c>
      <c r="W50" s="257">
        <f>'Tab 4-PPN15'!G52</f>
        <v>0</v>
      </c>
      <c r="X50" s="257">
        <f>'Tab 4-PPN16'!G52</f>
        <v>0</v>
      </c>
      <c r="Y50" s="257">
        <f>'Tab 4-PPN17'!G52</f>
        <v>0</v>
      </c>
      <c r="Z50" s="257">
        <f>'Tab 4-PPN18'!G52</f>
        <v>0</v>
      </c>
      <c r="AA50" s="257">
        <f>'Tab 4-PPN19'!G52</f>
        <v>0</v>
      </c>
      <c r="AB50" s="258">
        <f>'Tab 4-PPN20'!G52</f>
        <v>0</v>
      </c>
    </row>
    <row r="51" spans="2:28" ht="18.75">
      <c r="B51" s="37"/>
      <c r="C51" s="123"/>
      <c r="D51" s="122"/>
      <c r="E51" s="257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57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57">
        <f>SUM(H51:AB51)</f>
        <v>0</v>
      </c>
      <c r="H51" s="257">
        <f>'Tab 3'!G52</f>
        <v>0</v>
      </c>
      <c r="I51" s="257">
        <f>'Tab 4-PPN1'!G53</f>
        <v>0</v>
      </c>
      <c r="J51" s="257">
        <f>'Tab 4-PPN2'!G53</f>
        <v>0</v>
      </c>
      <c r="K51" s="257">
        <f>'Tab 4-PPN3'!G53</f>
        <v>0</v>
      </c>
      <c r="L51" s="257">
        <f>'Tab 4-PPN4'!G53</f>
        <v>0</v>
      </c>
      <c r="M51" s="257">
        <f>'Tab 4-PPN5'!G53</f>
        <v>0</v>
      </c>
      <c r="N51" s="257">
        <f>'Tab 4-PPN6'!G53</f>
        <v>0</v>
      </c>
      <c r="O51" s="257">
        <f>'Tab 4-PPN7'!G53</f>
        <v>0</v>
      </c>
      <c r="P51" s="257">
        <f>'Tab 4-PPN8'!G53</f>
        <v>0</v>
      </c>
      <c r="Q51" s="257">
        <f>'Tab 4-PPN9'!G53</f>
        <v>0</v>
      </c>
      <c r="R51" s="257">
        <f>'Tab 4-PPN10'!G53</f>
        <v>0</v>
      </c>
      <c r="S51" s="257">
        <f>'Tab 4-PPN11'!G53</f>
        <v>0</v>
      </c>
      <c r="T51" s="257">
        <f>'Tab 4-PPN12'!G53</f>
        <v>0</v>
      </c>
      <c r="U51" s="257">
        <f>'Tab 4-PPN13'!G53</f>
        <v>0</v>
      </c>
      <c r="V51" s="257">
        <f>'Tab 4-PPN14'!G53</f>
        <v>0</v>
      </c>
      <c r="W51" s="257">
        <f>'Tab 4-PPN15'!G53</f>
        <v>0</v>
      </c>
      <c r="X51" s="257">
        <f>'Tab 4-PPN16'!G53</f>
        <v>0</v>
      </c>
      <c r="Y51" s="257">
        <f>'Tab 4-PPN17'!G53</f>
        <v>0</v>
      </c>
      <c r="Z51" s="257">
        <f>'Tab 4-PPN18'!G53</f>
        <v>0</v>
      </c>
      <c r="AA51" s="257">
        <f>'Tab 4-PPN19'!G53</f>
        <v>0</v>
      </c>
      <c r="AB51" s="258">
        <f>'Tab 4-PPN20'!G53</f>
        <v>0</v>
      </c>
    </row>
    <row r="52" spans="2:29" s="141" customFormat="1" ht="38.25" thickBot="1">
      <c r="B52" s="220" t="s">
        <v>24</v>
      </c>
      <c r="C52" s="145" t="s">
        <v>48</v>
      </c>
      <c r="D52" s="186">
        <v>616000</v>
      </c>
      <c r="E52" s="262">
        <f>E53</f>
        <v>0</v>
      </c>
      <c r="F52" s="262">
        <f aca="true" t="shared" si="6" ref="F52:AB52">F53</f>
        <v>0</v>
      </c>
      <c r="G52" s="262">
        <f t="shared" si="6"/>
        <v>0</v>
      </c>
      <c r="H52" s="262">
        <f t="shared" si="6"/>
        <v>0</v>
      </c>
      <c r="I52" s="262">
        <f t="shared" si="6"/>
        <v>0</v>
      </c>
      <c r="J52" s="262">
        <f t="shared" si="6"/>
        <v>0</v>
      </c>
      <c r="K52" s="262">
        <f t="shared" si="6"/>
        <v>0</v>
      </c>
      <c r="L52" s="262">
        <f t="shared" si="6"/>
        <v>0</v>
      </c>
      <c r="M52" s="262">
        <f t="shared" si="6"/>
        <v>0</v>
      </c>
      <c r="N52" s="262">
        <f t="shared" si="6"/>
        <v>0</v>
      </c>
      <c r="O52" s="262">
        <f t="shared" si="6"/>
        <v>0</v>
      </c>
      <c r="P52" s="262">
        <f t="shared" si="6"/>
        <v>0</v>
      </c>
      <c r="Q52" s="262">
        <f t="shared" si="6"/>
        <v>0</v>
      </c>
      <c r="R52" s="262">
        <f t="shared" si="6"/>
        <v>0</v>
      </c>
      <c r="S52" s="262">
        <f t="shared" si="6"/>
        <v>0</v>
      </c>
      <c r="T52" s="262">
        <f t="shared" si="6"/>
        <v>0</v>
      </c>
      <c r="U52" s="262">
        <f t="shared" si="6"/>
        <v>0</v>
      </c>
      <c r="V52" s="262">
        <f t="shared" si="6"/>
        <v>0</v>
      </c>
      <c r="W52" s="262">
        <f t="shared" si="6"/>
        <v>0</v>
      </c>
      <c r="X52" s="262">
        <f t="shared" si="6"/>
        <v>0</v>
      </c>
      <c r="Y52" s="262">
        <f t="shared" si="6"/>
        <v>0</v>
      </c>
      <c r="Z52" s="262">
        <f t="shared" si="6"/>
        <v>0</v>
      </c>
      <c r="AA52" s="262">
        <f t="shared" si="6"/>
        <v>0</v>
      </c>
      <c r="AB52" s="265">
        <f t="shared" si="6"/>
        <v>0</v>
      </c>
      <c r="AC52" s="146"/>
    </row>
    <row r="53" spans="2:28" ht="18.75">
      <c r="B53" s="221">
        <v>1</v>
      </c>
      <c r="C53" s="190" t="s">
        <v>93</v>
      </c>
      <c r="D53" s="185">
        <v>616200</v>
      </c>
      <c r="E53" s="259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59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59">
        <f>SUM(H53:AB53)</f>
        <v>0</v>
      </c>
      <c r="H53" s="259">
        <f>'Tab 3'!G54</f>
        <v>0</v>
      </c>
      <c r="I53" s="259">
        <f>'Tab 4-PPN1'!G55</f>
        <v>0</v>
      </c>
      <c r="J53" s="259">
        <f>'Tab 4-PPN2'!G55</f>
        <v>0</v>
      </c>
      <c r="K53" s="259">
        <f>'Tab 4-PPN3'!G55</f>
        <v>0</v>
      </c>
      <c r="L53" s="259">
        <f>'Tab 4-PPN4'!G55</f>
        <v>0</v>
      </c>
      <c r="M53" s="259">
        <f>'Tab 4-PPN5'!G55</f>
        <v>0</v>
      </c>
      <c r="N53" s="259">
        <f>'Tab 4-PPN6'!G55</f>
        <v>0</v>
      </c>
      <c r="O53" s="259">
        <f>'Tab 4-PPN7'!G55</f>
        <v>0</v>
      </c>
      <c r="P53" s="259">
        <f>'Tab 4-PPN8'!G55</f>
        <v>0</v>
      </c>
      <c r="Q53" s="259">
        <f>'Tab 4-PPN9'!G55</f>
        <v>0</v>
      </c>
      <c r="R53" s="259">
        <f>'Tab 4-PPN10'!G55</f>
        <v>0</v>
      </c>
      <c r="S53" s="259">
        <f>'Tab 4-PPN11'!G55</f>
        <v>0</v>
      </c>
      <c r="T53" s="259">
        <f>'Tab 4-PPN12'!G55</f>
        <v>0</v>
      </c>
      <c r="U53" s="259">
        <f>'Tab 4-PPN13'!G55</f>
        <v>0</v>
      </c>
      <c r="V53" s="259">
        <f>'Tab 4-PPN14'!G55</f>
        <v>0</v>
      </c>
      <c r="W53" s="259">
        <f>'Tab 4-PPN15'!G55</f>
        <v>0</v>
      </c>
      <c r="X53" s="259">
        <f>'Tab 4-PPN16'!G55</f>
        <v>0</v>
      </c>
      <c r="Y53" s="259">
        <f>'Tab 4-PPN17'!G55</f>
        <v>0</v>
      </c>
      <c r="Z53" s="259">
        <f>'Tab 4-PPN18'!G55</f>
        <v>0</v>
      </c>
      <c r="AA53" s="259">
        <f>'Tab 4-PPN19'!G55</f>
        <v>0</v>
      </c>
      <c r="AB53" s="260">
        <f>'Tab 4-PPN20'!G55</f>
        <v>0</v>
      </c>
    </row>
    <row r="54" spans="2:28" s="141" customFormat="1" ht="57" thickBot="1">
      <c r="B54" s="220" t="s">
        <v>28</v>
      </c>
      <c r="C54" s="145" t="s">
        <v>157</v>
      </c>
      <c r="D54" s="186"/>
      <c r="E54" s="262">
        <f>SUM(E55:E60)</f>
        <v>3000</v>
      </c>
      <c r="F54" s="262">
        <f aca="true" t="shared" si="7" ref="F54:AB54">SUM(F55:F60)</f>
        <v>0</v>
      </c>
      <c r="G54" s="262">
        <f t="shared" si="7"/>
        <v>3000</v>
      </c>
      <c r="H54" s="262">
        <f t="shared" si="7"/>
        <v>3000</v>
      </c>
      <c r="I54" s="262">
        <f t="shared" si="7"/>
        <v>0</v>
      </c>
      <c r="J54" s="262">
        <f t="shared" si="7"/>
        <v>0</v>
      </c>
      <c r="K54" s="262">
        <f t="shared" si="7"/>
        <v>0</v>
      </c>
      <c r="L54" s="262">
        <f t="shared" si="7"/>
        <v>0</v>
      </c>
      <c r="M54" s="262">
        <f t="shared" si="7"/>
        <v>0</v>
      </c>
      <c r="N54" s="262">
        <f t="shared" si="7"/>
        <v>0</v>
      </c>
      <c r="O54" s="262">
        <f t="shared" si="7"/>
        <v>0</v>
      </c>
      <c r="P54" s="262">
        <f t="shared" si="7"/>
        <v>0</v>
      </c>
      <c r="Q54" s="262">
        <f t="shared" si="7"/>
        <v>0</v>
      </c>
      <c r="R54" s="262">
        <f t="shared" si="7"/>
        <v>0</v>
      </c>
      <c r="S54" s="262">
        <f t="shared" si="7"/>
        <v>0</v>
      </c>
      <c r="T54" s="262">
        <f t="shared" si="7"/>
        <v>0</v>
      </c>
      <c r="U54" s="262">
        <f t="shared" si="7"/>
        <v>0</v>
      </c>
      <c r="V54" s="262">
        <f t="shared" si="7"/>
        <v>0</v>
      </c>
      <c r="W54" s="262">
        <f t="shared" si="7"/>
        <v>0</v>
      </c>
      <c r="X54" s="262">
        <f t="shared" si="7"/>
        <v>0</v>
      </c>
      <c r="Y54" s="262">
        <f t="shared" si="7"/>
        <v>0</v>
      </c>
      <c r="Z54" s="262">
        <f t="shared" si="7"/>
        <v>0</v>
      </c>
      <c r="AA54" s="262">
        <f t="shared" si="7"/>
        <v>0</v>
      </c>
      <c r="AB54" s="265">
        <f t="shared" si="7"/>
        <v>0</v>
      </c>
    </row>
    <row r="55" spans="2:28" ht="37.5">
      <c r="B55" s="223">
        <v>1</v>
      </c>
      <c r="C55" s="188" t="s">
        <v>94</v>
      </c>
      <c r="D55" s="187">
        <v>821100</v>
      </c>
      <c r="E55" s="259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59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59">
        <f aca="true" t="shared" si="8" ref="G55:G60">SUM(H55:AB55)</f>
        <v>0</v>
      </c>
      <c r="H55" s="259">
        <f>'Tab 3'!G56</f>
        <v>0</v>
      </c>
      <c r="I55" s="259">
        <f>'Tab 4-PPN1'!G57</f>
        <v>0</v>
      </c>
      <c r="J55" s="259">
        <f>'Tab 4-PPN2'!G57</f>
        <v>0</v>
      </c>
      <c r="K55" s="259">
        <f>'Tab 4-PPN3'!G57</f>
        <v>0</v>
      </c>
      <c r="L55" s="259">
        <f>'Tab 4-PPN4'!G57</f>
        <v>0</v>
      </c>
      <c r="M55" s="259">
        <f>'Tab 4-PPN5'!G57</f>
        <v>0</v>
      </c>
      <c r="N55" s="259">
        <f>'Tab 4-PPN6'!G57</f>
        <v>0</v>
      </c>
      <c r="O55" s="259">
        <f>'Tab 4-PPN7'!G57</f>
        <v>0</v>
      </c>
      <c r="P55" s="259">
        <f>'Tab 4-PPN8'!G57</f>
        <v>0</v>
      </c>
      <c r="Q55" s="259">
        <f>'Tab 4-PPN9'!G57</f>
        <v>0</v>
      </c>
      <c r="R55" s="259">
        <f>'Tab 4-PPN10'!G57</f>
        <v>0</v>
      </c>
      <c r="S55" s="259">
        <f>'Tab 4-PPN11'!G57</f>
        <v>0</v>
      </c>
      <c r="T55" s="259">
        <f>'Tab 4-PPN12'!G57</f>
        <v>0</v>
      </c>
      <c r="U55" s="259">
        <f>'Tab 4-PPN13'!G57</f>
        <v>0</v>
      </c>
      <c r="V55" s="259">
        <f>'Tab 4-PPN14'!G57</f>
        <v>0</v>
      </c>
      <c r="W55" s="259">
        <f>'Tab 4-PPN15'!G57</f>
        <v>0</v>
      </c>
      <c r="X55" s="259">
        <f>'Tab 4-PPN16'!G57</f>
        <v>0</v>
      </c>
      <c r="Y55" s="259">
        <f>'Tab 4-PPN17'!G57</f>
        <v>0</v>
      </c>
      <c r="Z55" s="259">
        <f>'Tab 4-PPN18'!G57</f>
        <v>0</v>
      </c>
      <c r="AA55" s="259">
        <f>'Tab 4-PPN19'!G57</f>
        <v>0</v>
      </c>
      <c r="AB55" s="260">
        <f>'Tab 4-PPN20'!G57</f>
        <v>0</v>
      </c>
    </row>
    <row r="56" spans="2:28" ht="18.75">
      <c r="B56" s="32">
        <v>2</v>
      </c>
      <c r="C56" s="117" t="s">
        <v>43</v>
      </c>
      <c r="D56" s="33">
        <v>821200</v>
      </c>
      <c r="E56" s="257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57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57">
        <f t="shared" si="8"/>
        <v>0</v>
      </c>
      <c r="H56" s="257">
        <f>'Tab 3'!G57</f>
        <v>0</v>
      </c>
      <c r="I56" s="257">
        <f>'Tab 4-PPN1'!G58</f>
        <v>0</v>
      </c>
      <c r="J56" s="257">
        <f>'Tab 4-PPN2'!G58</f>
        <v>0</v>
      </c>
      <c r="K56" s="257">
        <f>'Tab 4-PPN3'!G58</f>
        <v>0</v>
      </c>
      <c r="L56" s="257">
        <f>'Tab 4-PPN4'!G58</f>
        <v>0</v>
      </c>
      <c r="M56" s="257">
        <f>'Tab 4-PPN5'!G58</f>
        <v>0</v>
      </c>
      <c r="N56" s="257">
        <f>'Tab 4-PPN6'!G58</f>
        <v>0</v>
      </c>
      <c r="O56" s="257">
        <f>'Tab 4-PPN7'!G58</f>
        <v>0</v>
      </c>
      <c r="P56" s="257">
        <f>'Tab 4-PPN8'!G58</f>
        <v>0</v>
      </c>
      <c r="Q56" s="257">
        <f>'Tab 4-PPN9'!G58</f>
        <v>0</v>
      </c>
      <c r="R56" s="257">
        <f>'Tab 4-PPN10'!G58</f>
        <v>0</v>
      </c>
      <c r="S56" s="257">
        <f>'Tab 4-PPN11'!G58</f>
        <v>0</v>
      </c>
      <c r="T56" s="257">
        <f>'Tab 4-PPN12'!G58</f>
        <v>0</v>
      </c>
      <c r="U56" s="257">
        <f>'Tab 4-PPN13'!G58</f>
        <v>0</v>
      </c>
      <c r="V56" s="257">
        <f>'Tab 4-PPN14'!G58</f>
        <v>0</v>
      </c>
      <c r="W56" s="257">
        <f>'Tab 4-PPN15'!G58</f>
        <v>0</v>
      </c>
      <c r="X56" s="257">
        <f>'Tab 4-PPN16'!G58</f>
        <v>0</v>
      </c>
      <c r="Y56" s="257">
        <f>'Tab 4-PPN17'!G58</f>
        <v>0</v>
      </c>
      <c r="Z56" s="257">
        <f>'Tab 4-PPN18'!G58</f>
        <v>0</v>
      </c>
      <c r="AA56" s="257">
        <f>'Tab 4-PPN19'!G58</f>
        <v>0</v>
      </c>
      <c r="AB56" s="258">
        <f>'Tab 4-PPN20'!G58</f>
        <v>0</v>
      </c>
    </row>
    <row r="57" spans="2:28" ht="18.75">
      <c r="B57" s="32">
        <v>3</v>
      </c>
      <c r="C57" s="117" t="s">
        <v>44</v>
      </c>
      <c r="D57" s="33">
        <v>821300</v>
      </c>
      <c r="E57" s="257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3000</v>
      </c>
      <c r="F57" s="257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57">
        <f t="shared" si="8"/>
        <v>3000</v>
      </c>
      <c r="H57" s="257">
        <f>'Tab 3'!G58</f>
        <v>3000</v>
      </c>
      <c r="I57" s="257">
        <f>'Tab 4-PPN1'!G59</f>
        <v>0</v>
      </c>
      <c r="J57" s="257">
        <f>'Tab 4-PPN2'!G59</f>
        <v>0</v>
      </c>
      <c r="K57" s="257">
        <f>'Tab 4-PPN3'!G59</f>
        <v>0</v>
      </c>
      <c r="L57" s="257">
        <f>'Tab 4-PPN4'!G59</f>
        <v>0</v>
      </c>
      <c r="M57" s="257">
        <f>'Tab 4-PPN5'!G59</f>
        <v>0</v>
      </c>
      <c r="N57" s="257">
        <f>'Tab 4-PPN6'!G59</f>
        <v>0</v>
      </c>
      <c r="O57" s="257">
        <f>'Tab 4-PPN7'!G59</f>
        <v>0</v>
      </c>
      <c r="P57" s="257">
        <f>'Tab 4-PPN8'!G59</f>
        <v>0</v>
      </c>
      <c r="Q57" s="257">
        <f>'Tab 4-PPN9'!G59</f>
        <v>0</v>
      </c>
      <c r="R57" s="257">
        <f>'Tab 4-PPN10'!G59</f>
        <v>0</v>
      </c>
      <c r="S57" s="257">
        <f>'Tab 4-PPN11'!G59</f>
        <v>0</v>
      </c>
      <c r="T57" s="257">
        <f>'Tab 4-PPN12'!G59</f>
        <v>0</v>
      </c>
      <c r="U57" s="257">
        <f>'Tab 4-PPN13'!G59</f>
        <v>0</v>
      </c>
      <c r="V57" s="257">
        <f>'Tab 4-PPN14'!G59</f>
        <v>0</v>
      </c>
      <c r="W57" s="257">
        <f>'Tab 4-PPN15'!G59</f>
        <v>0</v>
      </c>
      <c r="X57" s="257">
        <f>'Tab 4-PPN16'!G59</f>
        <v>0</v>
      </c>
      <c r="Y57" s="257">
        <f>'Tab 4-PPN17'!G59</f>
        <v>0</v>
      </c>
      <c r="Z57" s="257">
        <f>'Tab 4-PPN18'!G59</f>
        <v>0</v>
      </c>
      <c r="AA57" s="257">
        <f>'Tab 4-PPN19'!G59</f>
        <v>0</v>
      </c>
      <c r="AB57" s="258">
        <f>'Tab 4-PPN20'!G59</f>
        <v>0</v>
      </c>
    </row>
    <row r="58" spans="2:28" ht="37.5">
      <c r="B58" s="32">
        <v>4</v>
      </c>
      <c r="C58" s="123" t="s">
        <v>45</v>
      </c>
      <c r="D58" s="33">
        <v>821400</v>
      </c>
      <c r="E58" s="257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57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57">
        <f t="shared" si="8"/>
        <v>0</v>
      </c>
      <c r="H58" s="257">
        <f>'Tab 3'!G59</f>
        <v>0</v>
      </c>
      <c r="I58" s="257">
        <f>'Tab 4-PPN1'!G60</f>
        <v>0</v>
      </c>
      <c r="J58" s="257">
        <f>'Tab 4-PPN2'!G60</f>
        <v>0</v>
      </c>
      <c r="K58" s="257">
        <f>'Tab 4-PPN3'!G60</f>
        <v>0</v>
      </c>
      <c r="L58" s="257">
        <f>'Tab 4-PPN4'!G60</f>
        <v>0</v>
      </c>
      <c r="M58" s="257">
        <f>'Tab 4-PPN5'!G60</f>
        <v>0</v>
      </c>
      <c r="N58" s="257">
        <f>'Tab 4-PPN6'!G60</f>
        <v>0</v>
      </c>
      <c r="O58" s="257">
        <f>'Tab 4-PPN7'!G60</f>
        <v>0</v>
      </c>
      <c r="P58" s="257">
        <f>'Tab 4-PPN8'!G60</f>
        <v>0</v>
      </c>
      <c r="Q58" s="257">
        <f>'Tab 4-PPN9'!G60</f>
        <v>0</v>
      </c>
      <c r="R58" s="257">
        <f>'Tab 4-PPN10'!G60</f>
        <v>0</v>
      </c>
      <c r="S58" s="257">
        <f>'Tab 4-PPN11'!G60</f>
        <v>0</v>
      </c>
      <c r="T58" s="257">
        <f>'Tab 4-PPN12'!G60</f>
        <v>0</v>
      </c>
      <c r="U58" s="257">
        <f>'Tab 4-PPN13'!G60</f>
        <v>0</v>
      </c>
      <c r="V58" s="257">
        <f>'Tab 4-PPN14'!G60</f>
        <v>0</v>
      </c>
      <c r="W58" s="257">
        <f>'Tab 4-PPN15'!G60</f>
        <v>0</v>
      </c>
      <c r="X58" s="257">
        <f>'Tab 4-PPN16'!G60</f>
        <v>0</v>
      </c>
      <c r="Y58" s="257">
        <f>'Tab 4-PPN17'!G60</f>
        <v>0</v>
      </c>
      <c r="Z58" s="257">
        <f>'Tab 4-PPN18'!G60</f>
        <v>0</v>
      </c>
      <c r="AA58" s="257">
        <f>'Tab 4-PPN19'!G60</f>
        <v>0</v>
      </c>
      <c r="AB58" s="258">
        <f>'Tab 4-PPN20'!G60</f>
        <v>0</v>
      </c>
    </row>
    <row r="59" spans="2:28" ht="37.5">
      <c r="B59" s="32">
        <v>5</v>
      </c>
      <c r="C59" s="123" t="s">
        <v>46</v>
      </c>
      <c r="D59" s="33">
        <v>821500</v>
      </c>
      <c r="E59" s="257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57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57">
        <f t="shared" si="8"/>
        <v>0</v>
      </c>
      <c r="H59" s="257">
        <f>'Tab 3'!G60</f>
        <v>0</v>
      </c>
      <c r="I59" s="257">
        <f>'Tab 4-PPN1'!G61</f>
        <v>0</v>
      </c>
      <c r="J59" s="257">
        <f>'Tab 4-PPN2'!G61</f>
        <v>0</v>
      </c>
      <c r="K59" s="257">
        <f>'Tab 4-PPN3'!G61</f>
        <v>0</v>
      </c>
      <c r="L59" s="257">
        <f>'Tab 4-PPN4'!G61</f>
        <v>0</v>
      </c>
      <c r="M59" s="257">
        <f>'Tab 4-PPN5'!G61</f>
        <v>0</v>
      </c>
      <c r="N59" s="257">
        <f>'Tab 4-PPN6'!G61</f>
        <v>0</v>
      </c>
      <c r="O59" s="257">
        <f>'Tab 4-PPN7'!G61</f>
        <v>0</v>
      </c>
      <c r="P59" s="257">
        <f>'Tab 4-PPN8'!G61</f>
        <v>0</v>
      </c>
      <c r="Q59" s="257">
        <f>'Tab 4-PPN9'!G61</f>
        <v>0</v>
      </c>
      <c r="R59" s="257">
        <f>'Tab 4-PPN10'!G61</f>
        <v>0</v>
      </c>
      <c r="S59" s="257">
        <f>'Tab 4-PPN11'!G61</f>
        <v>0</v>
      </c>
      <c r="T59" s="257">
        <f>'Tab 4-PPN12'!G61</f>
        <v>0</v>
      </c>
      <c r="U59" s="257">
        <f>'Tab 4-PPN13'!G61</f>
        <v>0</v>
      </c>
      <c r="V59" s="257">
        <f>'Tab 4-PPN14'!G61</f>
        <v>0</v>
      </c>
      <c r="W59" s="257">
        <f>'Tab 4-PPN15'!G61</f>
        <v>0</v>
      </c>
      <c r="X59" s="257">
        <f>'Tab 4-PPN16'!G61</f>
        <v>0</v>
      </c>
      <c r="Y59" s="257">
        <f>'Tab 4-PPN17'!G61</f>
        <v>0</v>
      </c>
      <c r="Z59" s="257">
        <f>'Tab 4-PPN18'!G61</f>
        <v>0</v>
      </c>
      <c r="AA59" s="257">
        <f>'Tab 4-PPN19'!G61</f>
        <v>0</v>
      </c>
      <c r="AB59" s="258">
        <f>'Tab 4-PPN20'!G61</f>
        <v>0</v>
      </c>
    </row>
    <row r="60" spans="2:29" ht="42" customHeight="1">
      <c r="B60" s="32">
        <v>6</v>
      </c>
      <c r="C60" s="123" t="s">
        <v>47</v>
      </c>
      <c r="D60" s="33">
        <v>821600</v>
      </c>
      <c r="E60" s="257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57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57">
        <f t="shared" si="8"/>
        <v>0</v>
      </c>
      <c r="H60" s="257">
        <f>'Tab 3'!G61</f>
        <v>0</v>
      </c>
      <c r="I60" s="257">
        <f>'Tab 4-PPN1'!G62</f>
        <v>0</v>
      </c>
      <c r="J60" s="257">
        <f>'Tab 4-PPN2'!G62</f>
        <v>0</v>
      </c>
      <c r="K60" s="257">
        <f>'Tab 4-PPN3'!G62</f>
        <v>0</v>
      </c>
      <c r="L60" s="257">
        <f>'Tab 4-PPN4'!G62</f>
        <v>0</v>
      </c>
      <c r="M60" s="257">
        <f>'Tab 4-PPN5'!G62</f>
        <v>0</v>
      </c>
      <c r="N60" s="257">
        <f>'Tab 4-PPN6'!G62</f>
        <v>0</v>
      </c>
      <c r="O60" s="257">
        <f>'Tab 4-PPN7'!G62</f>
        <v>0</v>
      </c>
      <c r="P60" s="257">
        <f>'Tab 4-PPN8'!G62</f>
        <v>0</v>
      </c>
      <c r="Q60" s="257">
        <f>'Tab 4-PPN9'!G62</f>
        <v>0</v>
      </c>
      <c r="R60" s="257">
        <f>'Tab 4-PPN10'!G62</f>
        <v>0</v>
      </c>
      <c r="S60" s="257">
        <f>'Tab 4-PPN11'!G62</f>
        <v>0</v>
      </c>
      <c r="T60" s="257">
        <f>'Tab 4-PPN12'!G62</f>
        <v>0</v>
      </c>
      <c r="U60" s="257">
        <f>'Tab 4-PPN13'!G62</f>
        <v>0</v>
      </c>
      <c r="V60" s="257">
        <f>'Tab 4-PPN14'!G62</f>
        <v>0</v>
      </c>
      <c r="W60" s="257">
        <f>'Tab 4-PPN15'!G62</f>
        <v>0</v>
      </c>
      <c r="X60" s="257">
        <f>'Tab 4-PPN16'!G62</f>
        <v>0</v>
      </c>
      <c r="Y60" s="257">
        <f>'Tab 4-PPN17'!G62</f>
        <v>0</v>
      </c>
      <c r="Z60" s="257">
        <f>'Tab 4-PPN18'!G62</f>
        <v>0</v>
      </c>
      <c r="AA60" s="257">
        <f>'Tab 4-PPN19'!G62</f>
        <v>0</v>
      </c>
      <c r="AB60" s="258">
        <f>'Tab 4-PPN20'!G62</f>
        <v>0</v>
      </c>
      <c r="AC60" s="11"/>
    </row>
    <row r="61" spans="2:29" s="141" customFormat="1" ht="49.5" customHeight="1" thickBot="1">
      <c r="B61" s="220"/>
      <c r="C61" s="145" t="s">
        <v>49</v>
      </c>
      <c r="D61" s="239"/>
      <c r="E61" s="262">
        <f>E12+E24+E46+E52+E54</f>
        <v>1516000</v>
      </c>
      <c r="F61" s="262">
        <f aca="true" t="shared" si="9" ref="F61:AB61">F12+F24+F46+F52+F54</f>
        <v>0</v>
      </c>
      <c r="G61" s="262">
        <f t="shared" si="9"/>
        <v>1516000</v>
      </c>
      <c r="H61" s="262">
        <f t="shared" si="9"/>
        <v>1366000</v>
      </c>
      <c r="I61" s="262">
        <f t="shared" si="9"/>
        <v>150000</v>
      </c>
      <c r="J61" s="262">
        <f t="shared" si="9"/>
        <v>0</v>
      </c>
      <c r="K61" s="262">
        <f t="shared" si="9"/>
        <v>0</v>
      </c>
      <c r="L61" s="262">
        <f t="shared" si="9"/>
        <v>0</v>
      </c>
      <c r="M61" s="262">
        <f t="shared" si="9"/>
        <v>0</v>
      </c>
      <c r="N61" s="262">
        <f t="shared" si="9"/>
        <v>0</v>
      </c>
      <c r="O61" s="262">
        <f t="shared" si="9"/>
        <v>0</v>
      </c>
      <c r="P61" s="262">
        <f t="shared" si="9"/>
        <v>0</v>
      </c>
      <c r="Q61" s="262">
        <f t="shared" si="9"/>
        <v>0</v>
      </c>
      <c r="R61" s="262">
        <f t="shared" si="9"/>
        <v>0</v>
      </c>
      <c r="S61" s="262">
        <f t="shared" si="9"/>
        <v>0</v>
      </c>
      <c r="T61" s="262">
        <f t="shared" si="9"/>
        <v>0</v>
      </c>
      <c r="U61" s="262">
        <f t="shared" si="9"/>
        <v>0</v>
      </c>
      <c r="V61" s="262">
        <f t="shared" si="9"/>
        <v>0</v>
      </c>
      <c r="W61" s="262">
        <f t="shared" si="9"/>
        <v>0</v>
      </c>
      <c r="X61" s="262">
        <f t="shared" si="9"/>
        <v>0</v>
      </c>
      <c r="Y61" s="262">
        <f t="shared" si="9"/>
        <v>0</v>
      </c>
      <c r="Z61" s="262">
        <f t="shared" si="9"/>
        <v>0</v>
      </c>
      <c r="AA61" s="262">
        <f t="shared" si="9"/>
        <v>0</v>
      </c>
      <c r="AB61" s="265">
        <f t="shared" si="9"/>
        <v>0</v>
      </c>
      <c r="AC61" s="146"/>
    </row>
    <row r="62" spans="2:17" ht="30.75" customHeight="1">
      <c r="B62" s="10"/>
      <c r="C62" s="361" t="s">
        <v>50</v>
      </c>
      <c r="D62" s="361"/>
      <c r="E62" s="361"/>
      <c r="F62" s="361"/>
      <c r="G62" s="361"/>
      <c r="H62" s="361"/>
      <c r="I62" s="361"/>
      <c r="J62" s="361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1"/>
      <c r="D63" s="131"/>
      <c r="E63" s="131"/>
      <c r="F63" s="131"/>
      <c r="G63" s="131"/>
      <c r="H63" s="131"/>
      <c r="I63" s="131"/>
      <c r="J63" s="13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1"/>
      <c r="D64" s="131"/>
      <c r="E64" s="131"/>
      <c r="F64" s="131"/>
      <c r="G64" s="131"/>
      <c r="H64" s="131"/>
      <c r="I64" s="131"/>
      <c r="J64" s="13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1"/>
      <c r="D65" s="131"/>
      <c r="E65" s="131"/>
      <c r="F65" s="131"/>
      <c r="G65" s="131"/>
      <c r="H65" s="131"/>
      <c r="I65" s="131"/>
      <c r="J65" s="131"/>
      <c r="K65" s="6"/>
      <c r="L65" s="6"/>
      <c r="M65" s="6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1"/>
    </row>
    <row r="66" spans="2:29" ht="15.75" customHeight="1">
      <c r="B66" s="10"/>
      <c r="C66" s="131"/>
      <c r="D66" s="131"/>
      <c r="E66" s="131"/>
      <c r="F66" s="131"/>
      <c r="G66" s="131"/>
      <c r="H66" s="131"/>
      <c r="I66" s="131"/>
      <c r="J66" s="13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4" t="s">
        <v>97</v>
      </c>
      <c r="AC67" s="11"/>
    </row>
    <row r="68" spans="2:29" ht="15" customHeight="1">
      <c r="B68" s="11"/>
      <c r="C68" s="130"/>
      <c r="D68" s="130"/>
      <c r="E68" s="130"/>
      <c r="F68" s="130"/>
      <c r="G68" s="130"/>
      <c r="H68" s="130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F57" sheet="1" formatCells="0" formatColumns="0" formatRows="0" insertColumns="0"/>
  <mergeCells count="17">
    <mergeCell ref="E8:E10"/>
    <mergeCell ref="H8:AB9"/>
    <mergeCell ref="B8:B10"/>
    <mergeCell ref="C8:C10"/>
    <mergeCell ref="D8:D10"/>
    <mergeCell ref="G8:G10"/>
    <mergeCell ref="F8:F10"/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2"/>
  <sheetViews>
    <sheetView view="pageBreakPreview" zoomScale="60" zoomScaleNormal="60" zoomScalePageLayoutView="0" workbookViewId="0" topLeftCell="A1">
      <selection activeCell="K53" sqref="K5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5:17" ht="15.75" customHeight="1">
      <c r="O2" s="344" t="s">
        <v>96</v>
      </c>
      <c r="P2" s="344"/>
      <c r="Q2" s="126"/>
    </row>
    <row r="3" spans="2:17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108"/>
      <c r="O3" s="344"/>
      <c r="P3" s="344"/>
      <c r="Q3" s="153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5"/>
      <c r="P4" s="11"/>
      <c r="Q4" s="150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5"/>
      <c r="P5" s="11"/>
      <c r="Q5" s="150"/>
    </row>
    <row r="6" spans="2:17" ht="15" customHeight="1">
      <c r="B6" s="178" t="s">
        <v>141</v>
      </c>
      <c r="C6" s="178"/>
      <c r="D6" s="178"/>
      <c r="E6" s="178"/>
      <c r="F6" s="178"/>
      <c r="G6" s="178"/>
      <c r="H6" s="178"/>
      <c r="I6" s="178"/>
      <c r="J6" s="139"/>
      <c r="K6" s="139"/>
      <c r="L6" s="139"/>
      <c r="M6" s="139"/>
      <c r="N6" s="139"/>
      <c r="O6" s="139" t="s">
        <v>105</v>
      </c>
      <c r="P6" s="139"/>
      <c r="Q6" s="151"/>
    </row>
    <row r="7" spans="2:17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15"/>
      <c r="O7" s="126"/>
      <c r="P7" s="126"/>
      <c r="Q7" s="152"/>
    </row>
    <row r="8" spans="2:17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139"/>
      <c r="O8" s="139" t="s">
        <v>107</v>
      </c>
      <c r="P8" s="139"/>
      <c r="Q8" s="153"/>
    </row>
    <row r="9" spans="2:17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9"/>
    </row>
    <row r="10" spans="2:17" s="141" customFormat="1" ht="67.5" customHeight="1">
      <c r="B10" s="377" t="s">
        <v>1</v>
      </c>
      <c r="C10" s="374" t="s">
        <v>123</v>
      </c>
      <c r="D10" s="377" t="s">
        <v>3</v>
      </c>
      <c r="E10" s="364" t="s">
        <v>142</v>
      </c>
      <c r="F10" s="388" t="s">
        <v>143</v>
      </c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90"/>
    </row>
    <row r="11" spans="2:17" s="141" customFormat="1" ht="15.75" customHeight="1">
      <c r="B11" s="359"/>
      <c r="C11" s="375"/>
      <c r="D11" s="359"/>
      <c r="E11" s="334"/>
      <c r="F11" s="433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5"/>
    </row>
    <row r="12" spans="2:17" s="141" customFormat="1" ht="64.5" customHeight="1" thickBot="1">
      <c r="B12" s="360"/>
      <c r="C12" s="376"/>
      <c r="D12" s="360"/>
      <c r="E12" s="432"/>
      <c r="F12" s="224" t="s">
        <v>52</v>
      </c>
      <c r="G12" s="224" t="s">
        <v>53</v>
      </c>
      <c r="H12" s="224" t="s">
        <v>54</v>
      </c>
      <c r="I12" s="224" t="s">
        <v>55</v>
      </c>
      <c r="J12" s="224" t="s">
        <v>56</v>
      </c>
      <c r="K12" s="224" t="s">
        <v>57</v>
      </c>
      <c r="L12" s="224" t="s">
        <v>58</v>
      </c>
      <c r="M12" s="225" t="s">
        <v>59</v>
      </c>
      <c r="N12" s="225" t="s">
        <v>60</v>
      </c>
      <c r="O12" s="225" t="s">
        <v>98</v>
      </c>
      <c r="P12" s="225" t="s">
        <v>99</v>
      </c>
      <c r="Q12" s="242" t="s">
        <v>63</v>
      </c>
    </row>
    <row r="13" spans="2:17" s="141" customFormat="1" ht="15.75" thickBot="1">
      <c r="B13" s="144">
        <v>1</v>
      </c>
      <c r="C13" s="143">
        <v>2</v>
      </c>
      <c r="D13" s="144">
        <v>3</v>
      </c>
      <c r="E13" s="144" t="s">
        <v>29</v>
      </c>
      <c r="F13" s="143">
        <v>5</v>
      </c>
      <c r="G13" s="143">
        <v>6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</row>
    <row r="14" spans="2:17" ht="18.75">
      <c r="B14" s="219" t="s">
        <v>12</v>
      </c>
      <c r="C14" s="147" t="s">
        <v>104</v>
      </c>
      <c r="D14" s="140"/>
      <c r="E14" s="226">
        <f aca="true" t="shared" si="0" ref="E14:Q14">SUM(E15:E25)</f>
        <v>0</v>
      </c>
      <c r="F14" s="226">
        <f t="shared" si="0"/>
        <v>0</v>
      </c>
      <c r="G14" s="226">
        <f t="shared" si="0"/>
        <v>0</v>
      </c>
      <c r="H14" s="226">
        <f t="shared" si="0"/>
        <v>0</v>
      </c>
      <c r="I14" s="226">
        <f t="shared" si="0"/>
        <v>0</v>
      </c>
      <c r="J14" s="226">
        <f t="shared" si="0"/>
        <v>0</v>
      </c>
      <c r="K14" s="226">
        <f t="shared" si="0"/>
        <v>0</v>
      </c>
      <c r="L14" s="226">
        <f>SUM(L15:L25)</f>
        <v>0</v>
      </c>
      <c r="M14" s="226">
        <f t="shared" si="0"/>
        <v>0</v>
      </c>
      <c r="N14" s="226">
        <f t="shared" si="0"/>
        <v>0</v>
      </c>
      <c r="O14" s="226">
        <f t="shared" si="0"/>
        <v>0</v>
      </c>
      <c r="P14" s="226">
        <f t="shared" si="0"/>
        <v>0</v>
      </c>
      <c r="Q14" s="243">
        <f t="shared" si="0"/>
        <v>0</v>
      </c>
    </row>
    <row r="15" spans="2:17" ht="18.75">
      <c r="B15" s="26">
        <v>1</v>
      </c>
      <c r="C15" s="117" t="s">
        <v>38</v>
      </c>
      <c r="D15" s="28">
        <v>611100</v>
      </c>
      <c r="E15" s="227">
        <f>SUM(F15:Q15)</f>
        <v>0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44"/>
    </row>
    <row r="16" spans="2:17" ht="37.5">
      <c r="B16" s="32">
        <v>2</v>
      </c>
      <c r="C16" s="124" t="s">
        <v>80</v>
      </c>
      <c r="D16" s="120">
        <v>611200</v>
      </c>
      <c r="E16" s="227">
        <f aca="true" t="shared" si="1" ref="E16:E62">SUM(F16:Q16)</f>
        <v>0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44"/>
    </row>
    <row r="17" spans="2:17" ht="18.75">
      <c r="B17" s="32">
        <v>3</v>
      </c>
      <c r="C17" s="119" t="s">
        <v>14</v>
      </c>
      <c r="D17" s="120">
        <v>613100</v>
      </c>
      <c r="E17" s="227">
        <f t="shared" si="1"/>
        <v>0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44"/>
    </row>
    <row r="18" spans="2:17" ht="37.5">
      <c r="B18" s="32">
        <v>4</v>
      </c>
      <c r="C18" s="124" t="s">
        <v>81</v>
      </c>
      <c r="D18" s="120">
        <v>613200</v>
      </c>
      <c r="E18" s="227">
        <f t="shared" si="1"/>
        <v>0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44"/>
    </row>
    <row r="19" spans="2:17" ht="37.5">
      <c r="B19" s="32">
        <v>5</v>
      </c>
      <c r="C19" s="124" t="s">
        <v>16</v>
      </c>
      <c r="D19" s="120">
        <v>613300</v>
      </c>
      <c r="E19" s="227">
        <f t="shared" si="1"/>
        <v>0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44"/>
    </row>
    <row r="20" spans="2:17" ht="18.75">
      <c r="B20" s="32">
        <v>6</v>
      </c>
      <c r="C20" s="119" t="s">
        <v>40</v>
      </c>
      <c r="D20" s="120">
        <v>613400</v>
      </c>
      <c r="E20" s="227">
        <f t="shared" si="1"/>
        <v>0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44"/>
    </row>
    <row r="21" spans="2:17" ht="37.5">
      <c r="B21" s="32">
        <v>7</v>
      </c>
      <c r="C21" s="124" t="s">
        <v>41</v>
      </c>
      <c r="D21" s="120">
        <v>613500</v>
      </c>
      <c r="E21" s="227">
        <f t="shared" si="1"/>
        <v>0</v>
      </c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44"/>
    </row>
    <row r="22" spans="2:17" ht="18.75">
      <c r="B22" s="32">
        <v>8</v>
      </c>
      <c r="C22" s="119" t="s">
        <v>101</v>
      </c>
      <c r="D22" s="120">
        <v>613600</v>
      </c>
      <c r="E22" s="227">
        <f t="shared" si="1"/>
        <v>0</v>
      </c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44"/>
    </row>
    <row r="23" spans="2:17" ht="18.75">
      <c r="B23" s="32">
        <v>9</v>
      </c>
      <c r="C23" s="119" t="s">
        <v>18</v>
      </c>
      <c r="D23" s="120">
        <v>613700</v>
      </c>
      <c r="E23" s="227">
        <f t="shared" si="1"/>
        <v>0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44"/>
    </row>
    <row r="24" spans="2:17" ht="37.5">
      <c r="B24" s="32">
        <v>10</v>
      </c>
      <c r="C24" s="124" t="s">
        <v>83</v>
      </c>
      <c r="D24" s="120">
        <v>613800</v>
      </c>
      <c r="E24" s="227">
        <f t="shared" si="1"/>
        <v>0</v>
      </c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44"/>
    </row>
    <row r="25" spans="2:17" ht="37.5">
      <c r="B25" s="32">
        <v>11</v>
      </c>
      <c r="C25" s="124" t="s">
        <v>20</v>
      </c>
      <c r="D25" s="120">
        <v>613900</v>
      </c>
      <c r="E25" s="227">
        <f t="shared" si="1"/>
        <v>0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44"/>
    </row>
    <row r="26" spans="2:17" ht="65.25" customHeight="1" thickBot="1">
      <c r="B26" s="220" t="s">
        <v>21</v>
      </c>
      <c r="C26" s="145" t="s">
        <v>103</v>
      </c>
      <c r="D26" s="186">
        <v>614000</v>
      </c>
      <c r="E26" s="230">
        <f t="shared" si="1"/>
        <v>0</v>
      </c>
      <c r="F26" s="230">
        <f>F27+F30+F32+F41+F44+F46</f>
        <v>0</v>
      </c>
      <c r="G26" s="230">
        <f>G27+G30+G32+G41+G44+G46</f>
        <v>0</v>
      </c>
      <c r="H26" s="230">
        <f>H27+H30+H32+H41+H44+H46</f>
        <v>0</v>
      </c>
      <c r="I26" s="230">
        <f>I27+I30+I32+I41+I44+I46</f>
        <v>0</v>
      </c>
      <c r="J26" s="230">
        <f>J27+J30+J32+J41+J44+J46</f>
        <v>0</v>
      </c>
      <c r="K26" s="230">
        <f aca="true" t="shared" si="2" ref="K26:Q26">K27+K30+K32+K41+K44+K46</f>
        <v>0</v>
      </c>
      <c r="L26" s="230">
        <f t="shared" si="2"/>
        <v>0</v>
      </c>
      <c r="M26" s="230">
        <f t="shared" si="2"/>
        <v>0</v>
      </c>
      <c r="N26" s="230">
        <f t="shared" si="2"/>
        <v>0</v>
      </c>
      <c r="O26" s="230">
        <f t="shared" si="2"/>
        <v>0</v>
      </c>
      <c r="P26" s="230">
        <f t="shared" si="2"/>
        <v>0</v>
      </c>
      <c r="Q26" s="245">
        <f t="shared" si="2"/>
        <v>0</v>
      </c>
    </row>
    <row r="27" spans="2:17" ht="18.75">
      <c r="B27" s="221">
        <v>1</v>
      </c>
      <c r="C27" s="191" t="s">
        <v>85</v>
      </c>
      <c r="D27" s="185">
        <v>614100</v>
      </c>
      <c r="E27" s="231">
        <f t="shared" si="1"/>
        <v>0</v>
      </c>
      <c r="F27" s="232">
        <f aca="true" t="shared" si="3" ref="F27:Q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46">
        <f t="shared" si="3"/>
        <v>0</v>
      </c>
    </row>
    <row r="28" spans="2:17" ht="18.75">
      <c r="B28" s="37"/>
      <c r="C28" s="121"/>
      <c r="D28" s="122"/>
      <c r="E28" s="227">
        <f t="shared" si="1"/>
        <v>0</v>
      </c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47"/>
    </row>
    <row r="29" spans="2:17" ht="18.75">
      <c r="B29" s="37"/>
      <c r="C29" s="121"/>
      <c r="D29" s="122"/>
      <c r="E29" s="227">
        <f t="shared" si="1"/>
        <v>0</v>
      </c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47"/>
    </row>
    <row r="30" spans="2:17" ht="18.75">
      <c r="B30" s="37">
        <v>2</v>
      </c>
      <c r="C30" s="121" t="s">
        <v>86</v>
      </c>
      <c r="D30" s="122">
        <v>614200</v>
      </c>
      <c r="E30" s="227">
        <f t="shared" si="1"/>
        <v>0</v>
      </c>
      <c r="F30" s="227">
        <f>F31</f>
        <v>0</v>
      </c>
      <c r="G30" s="227">
        <f>G31</f>
        <v>0</v>
      </c>
      <c r="H30" s="227">
        <f>H31</f>
        <v>0</v>
      </c>
      <c r="I30" s="227">
        <f>I31</f>
        <v>0</v>
      </c>
      <c r="J30" s="227">
        <f>J31</f>
        <v>0</v>
      </c>
      <c r="K30" s="227">
        <f aca="true" t="shared" si="4" ref="K30:Q30">K31</f>
        <v>0</v>
      </c>
      <c r="L30" s="227">
        <f t="shared" si="4"/>
        <v>0</v>
      </c>
      <c r="M30" s="227">
        <f t="shared" si="4"/>
        <v>0</v>
      </c>
      <c r="N30" s="227">
        <f t="shared" si="4"/>
        <v>0</v>
      </c>
      <c r="O30" s="227">
        <f t="shared" si="4"/>
        <v>0</v>
      </c>
      <c r="P30" s="227">
        <f t="shared" si="4"/>
        <v>0</v>
      </c>
      <c r="Q30" s="248">
        <f t="shared" si="4"/>
        <v>0</v>
      </c>
    </row>
    <row r="31" spans="2:17" ht="18.75">
      <c r="B31" s="37"/>
      <c r="C31" s="121"/>
      <c r="D31" s="122"/>
      <c r="E31" s="227">
        <f t="shared" si="1"/>
        <v>0</v>
      </c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47"/>
    </row>
    <row r="32" spans="2:17" ht="37.5">
      <c r="B32" s="37">
        <v>3</v>
      </c>
      <c r="C32" s="124" t="s">
        <v>87</v>
      </c>
      <c r="D32" s="122">
        <v>614300</v>
      </c>
      <c r="E32" s="227">
        <f t="shared" si="1"/>
        <v>0</v>
      </c>
      <c r="F32" s="227">
        <f>SUM(F33:F40)</f>
        <v>0</v>
      </c>
      <c r="G32" s="227">
        <f>SUM(G33:G40)</f>
        <v>0</v>
      </c>
      <c r="H32" s="227">
        <f>SUM(H33:H40)</f>
        <v>0</v>
      </c>
      <c r="I32" s="227">
        <f>SUM(I33:I40)</f>
        <v>0</v>
      </c>
      <c r="J32" s="227">
        <f>SUM(J33:J40)</f>
        <v>0</v>
      </c>
      <c r="K32" s="227">
        <f aca="true" t="shared" si="5" ref="K32:Q32">SUM(K33:K40)</f>
        <v>0</v>
      </c>
      <c r="L32" s="227">
        <f t="shared" si="5"/>
        <v>0</v>
      </c>
      <c r="M32" s="227">
        <f t="shared" si="5"/>
        <v>0</v>
      </c>
      <c r="N32" s="227">
        <f t="shared" si="5"/>
        <v>0</v>
      </c>
      <c r="O32" s="227">
        <f t="shared" si="5"/>
        <v>0</v>
      </c>
      <c r="P32" s="227">
        <f t="shared" si="5"/>
        <v>0</v>
      </c>
      <c r="Q32" s="248">
        <f t="shared" si="5"/>
        <v>0</v>
      </c>
    </row>
    <row r="33" spans="2:17" ht="18.75">
      <c r="B33" s="37"/>
      <c r="C33" s="121"/>
      <c r="D33" s="122"/>
      <c r="E33" s="227">
        <f t="shared" si="1"/>
        <v>0</v>
      </c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47"/>
    </row>
    <row r="34" spans="2:17" ht="18.75">
      <c r="B34" s="37"/>
      <c r="C34" s="121"/>
      <c r="D34" s="122"/>
      <c r="E34" s="227">
        <f t="shared" si="1"/>
        <v>0</v>
      </c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47"/>
    </row>
    <row r="35" spans="2:17" ht="18.75">
      <c r="B35" s="37"/>
      <c r="C35" s="121"/>
      <c r="D35" s="122"/>
      <c r="E35" s="227">
        <f t="shared" si="1"/>
        <v>0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47"/>
    </row>
    <row r="36" spans="2:17" ht="18.75">
      <c r="B36" s="32" t="s">
        <v>144</v>
      </c>
      <c r="C36" s="121"/>
      <c r="D36" s="133"/>
      <c r="E36" s="234">
        <f t="shared" si="1"/>
        <v>0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44"/>
    </row>
    <row r="37" spans="2:17" ht="18.75">
      <c r="B37" s="32"/>
      <c r="C37" s="121"/>
      <c r="D37" s="133"/>
      <c r="E37" s="227">
        <f t="shared" si="1"/>
        <v>0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44"/>
    </row>
    <row r="38" spans="2:17" ht="18.75">
      <c r="B38" s="37"/>
      <c r="C38" s="121"/>
      <c r="D38" s="122"/>
      <c r="E38" s="227">
        <f t="shared" si="1"/>
        <v>0</v>
      </c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47"/>
    </row>
    <row r="39" spans="2:17" ht="18.75">
      <c r="B39" s="37"/>
      <c r="C39" s="121"/>
      <c r="D39" s="122"/>
      <c r="E39" s="227">
        <f t="shared" si="1"/>
        <v>0</v>
      </c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7"/>
    </row>
    <row r="40" spans="2:17" ht="18.75">
      <c r="B40" s="32"/>
      <c r="C40" s="121"/>
      <c r="D40" s="133"/>
      <c r="E40" s="234">
        <f t="shared" si="1"/>
        <v>0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44"/>
    </row>
    <row r="41" spans="2:17" ht="18.75">
      <c r="B41" s="37">
        <v>4</v>
      </c>
      <c r="C41" s="121" t="s">
        <v>88</v>
      </c>
      <c r="D41" s="122">
        <v>614700</v>
      </c>
      <c r="E41" s="227">
        <f t="shared" si="1"/>
        <v>0</v>
      </c>
      <c r="F41" s="227">
        <f>SUM(F42:F43)</f>
        <v>0</v>
      </c>
      <c r="G41" s="227">
        <f>SUM(G42:G43)</f>
        <v>0</v>
      </c>
      <c r="H41" s="227">
        <f>SUM(H42:H43)</f>
        <v>0</v>
      </c>
      <c r="I41" s="227">
        <f>SUM(I42:I43)</f>
        <v>0</v>
      </c>
      <c r="J41" s="227">
        <f>SUM(J42:J43)</f>
        <v>0</v>
      </c>
      <c r="K41" s="227">
        <f aca="true" t="shared" si="6" ref="K41:Q41">SUM(K42:K43)</f>
        <v>0</v>
      </c>
      <c r="L41" s="227">
        <f t="shared" si="6"/>
        <v>0</v>
      </c>
      <c r="M41" s="227">
        <f t="shared" si="6"/>
        <v>0</v>
      </c>
      <c r="N41" s="227">
        <f t="shared" si="6"/>
        <v>0</v>
      </c>
      <c r="O41" s="227">
        <f t="shared" si="6"/>
        <v>0</v>
      </c>
      <c r="P41" s="227">
        <f t="shared" si="6"/>
        <v>0</v>
      </c>
      <c r="Q41" s="248">
        <f t="shared" si="6"/>
        <v>0</v>
      </c>
    </row>
    <row r="42" spans="2:17" ht="18.75">
      <c r="B42" s="37"/>
      <c r="C42" s="121"/>
      <c r="D42" s="122"/>
      <c r="E42" s="227">
        <f t="shared" si="1"/>
        <v>0</v>
      </c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47"/>
    </row>
    <row r="43" spans="2:17" ht="18.75">
      <c r="B43" s="37"/>
      <c r="C43" s="121"/>
      <c r="D43" s="122"/>
      <c r="E43" s="227">
        <f t="shared" si="1"/>
        <v>0</v>
      </c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49"/>
    </row>
    <row r="44" spans="2:17" ht="18.75">
      <c r="B44" s="37">
        <v>5</v>
      </c>
      <c r="C44" s="121" t="s">
        <v>89</v>
      </c>
      <c r="D44" s="122">
        <v>614800</v>
      </c>
      <c r="E44" s="227">
        <f t="shared" si="1"/>
        <v>0</v>
      </c>
      <c r="F44" s="227">
        <f>F45</f>
        <v>0</v>
      </c>
      <c r="G44" s="227">
        <f>G45</f>
        <v>0</v>
      </c>
      <c r="H44" s="227">
        <f>H45</f>
        <v>0</v>
      </c>
      <c r="I44" s="227">
        <f>I45</f>
        <v>0</v>
      </c>
      <c r="J44" s="227">
        <f>J45</f>
        <v>0</v>
      </c>
      <c r="K44" s="227">
        <f aca="true" t="shared" si="7" ref="K44:Q44">K45</f>
        <v>0</v>
      </c>
      <c r="L44" s="227">
        <f t="shared" si="7"/>
        <v>0</v>
      </c>
      <c r="M44" s="227">
        <f t="shared" si="7"/>
        <v>0</v>
      </c>
      <c r="N44" s="227">
        <f t="shared" si="7"/>
        <v>0</v>
      </c>
      <c r="O44" s="227">
        <f t="shared" si="7"/>
        <v>0</v>
      </c>
      <c r="P44" s="227">
        <f t="shared" si="7"/>
        <v>0</v>
      </c>
      <c r="Q44" s="248">
        <f t="shared" si="7"/>
        <v>0</v>
      </c>
    </row>
    <row r="45" spans="2:17" ht="18.75">
      <c r="B45" s="37"/>
      <c r="C45" s="121"/>
      <c r="D45" s="122"/>
      <c r="E45" s="227">
        <f t="shared" si="1"/>
        <v>0</v>
      </c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47"/>
    </row>
    <row r="46" spans="2:17" ht="18.75">
      <c r="B46" s="37">
        <v>6</v>
      </c>
      <c r="C46" s="121" t="s">
        <v>90</v>
      </c>
      <c r="D46" s="122">
        <v>614900</v>
      </c>
      <c r="E46" s="227">
        <f t="shared" si="1"/>
        <v>0</v>
      </c>
      <c r="F46" s="227">
        <f>F47</f>
        <v>0</v>
      </c>
      <c r="G46" s="227">
        <f>G47</f>
        <v>0</v>
      </c>
      <c r="H46" s="227">
        <f>H47</f>
        <v>0</v>
      </c>
      <c r="I46" s="227">
        <f>I47</f>
        <v>0</v>
      </c>
      <c r="J46" s="227">
        <f>J47</f>
        <v>0</v>
      </c>
      <c r="K46" s="227">
        <f aca="true" t="shared" si="8" ref="K46:Q46">K47</f>
        <v>0</v>
      </c>
      <c r="L46" s="227">
        <f t="shared" si="8"/>
        <v>0</v>
      </c>
      <c r="M46" s="227">
        <f t="shared" si="8"/>
        <v>0</v>
      </c>
      <c r="N46" s="227">
        <f t="shared" si="8"/>
        <v>0</v>
      </c>
      <c r="O46" s="227">
        <f t="shared" si="8"/>
        <v>0</v>
      </c>
      <c r="P46" s="227">
        <f t="shared" si="8"/>
        <v>0</v>
      </c>
      <c r="Q46" s="248">
        <f t="shared" si="8"/>
        <v>0</v>
      </c>
    </row>
    <row r="47" spans="2:17" ht="18.75">
      <c r="B47" s="32"/>
      <c r="C47" s="117"/>
      <c r="D47" s="253"/>
      <c r="E47" s="227">
        <f t="shared" si="1"/>
        <v>0</v>
      </c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44"/>
    </row>
    <row r="48" spans="2:17" ht="38.25" thickBot="1">
      <c r="B48" s="220" t="s">
        <v>23</v>
      </c>
      <c r="C48" s="145" t="s">
        <v>102</v>
      </c>
      <c r="D48" s="186">
        <v>615000</v>
      </c>
      <c r="E48" s="230">
        <f aca="true" t="shared" si="9" ref="E48:Q48">E49+E52</f>
        <v>0</v>
      </c>
      <c r="F48" s="230">
        <f t="shared" si="9"/>
        <v>0</v>
      </c>
      <c r="G48" s="230">
        <f t="shared" si="9"/>
        <v>0</v>
      </c>
      <c r="H48" s="230">
        <f t="shared" si="9"/>
        <v>0</v>
      </c>
      <c r="I48" s="230">
        <f t="shared" si="9"/>
        <v>0</v>
      </c>
      <c r="J48" s="230">
        <f t="shared" si="9"/>
        <v>0</v>
      </c>
      <c r="K48" s="230">
        <f t="shared" si="9"/>
        <v>0</v>
      </c>
      <c r="L48" s="230">
        <f t="shared" si="9"/>
        <v>0</v>
      </c>
      <c r="M48" s="230">
        <f t="shared" si="9"/>
        <v>0</v>
      </c>
      <c r="N48" s="230">
        <f t="shared" si="9"/>
        <v>0</v>
      </c>
      <c r="O48" s="230">
        <f t="shared" si="9"/>
        <v>0</v>
      </c>
      <c r="P48" s="230">
        <f t="shared" si="9"/>
        <v>0</v>
      </c>
      <c r="Q48" s="245">
        <f t="shared" si="9"/>
        <v>0</v>
      </c>
    </row>
    <row r="49" spans="2:17" ht="37.5">
      <c r="B49" s="221">
        <v>1</v>
      </c>
      <c r="C49" s="191" t="s">
        <v>91</v>
      </c>
      <c r="D49" s="185">
        <v>615100</v>
      </c>
      <c r="E49" s="231">
        <f t="shared" si="1"/>
        <v>0</v>
      </c>
      <c r="F49" s="232">
        <f>SUM(F50:F51)</f>
        <v>0</v>
      </c>
      <c r="G49" s="232">
        <f>SUM(G50:G51)</f>
        <v>0</v>
      </c>
      <c r="H49" s="232">
        <f>SUM(H50:H51)</f>
        <v>0</v>
      </c>
      <c r="I49" s="232">
        <f>SUM(I50:I51)</f>
        <v>0</v>
      </c>
      <c r="J49" s="232">
        <f>SUM(J50:J51)</f>
        <v>0</v>
      </c>
      <c r="K49" s="232">
        <f aca="true" t="shared" si="10" ref="K49:Q49">SUM(K50:K51)</f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46">
        <f t="shared" si="10"/>
        <v>0</v>
      </c>
    </row>
    <row r="50" spans="2:17" ht="18.75">
      <c r="B50" s="37"/>
      <c r="C50" s="121"/>
      <c r="D50" s="122"/>
      <c r="E50" s="227">
        <f t="shared" si="1"/>
        <v>0</v>
      </c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47"/>
    </row>
    <row r="51" spans="2:17" ht="18.75">
      <c r="B51" s="37"/>
      <c r="C51" s="121"/>
      <c r="D51" s="122"/>
      <c r="E51" s="227">
        <f t="shared" si="1"/>
        <v>0</v>
      </c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47"/>
    </row>
    <row r="52" spans="2:17" ht="37.5">
      <c r="B52" s="37">
        <v>2</v>
      </c>
      <c r="C52" s="123" t="s">
        <v>92</v>
      </c>
      <c r="D52" s="122">
        <v>615200</v>
      </c>
      <c r="E52" s="227">
        <f t="shared" si="1"/>
        <v>0</v>
      </c>
      <c r="F52" s="235">
        <f>F53</f>
        <v>0</v>
      </c>
      <c r="G52" s="235">
        <f>G53</f>
        <v>0</v>
      </c>
      <c r="H52" s="235">
        <f>H53</f>
        <v>0</v>
      </c>
      <c r="I52" s="235">
        <f>I53</f>
        <v>0</v>
      </c>
      <c r="J52" s="235">
        <f>J53</f>
        <v>0</v>
      </c>
      <c r="K52" s="235">
        <f aca="true" t="shared" si="11" ref="K52:Q52">K53</f>
        <v>0</v>
      </c>
      <c r="L52" s="235">
        <f t="shared" si="11"/>
        <v>0</v>
      </c>
      <c r="M52" s="235">
        <f t="shared" si="11"/>
        <v>0</v>
      </c>
      <c r="N52" s="235">
        <f t="shared" si="11"/>
        <v>0</v>
      </c>
      <c r="O52" s="235">
        <f t="shared" si="11"/>
        <v>0</v>
      </c>
      <c r="P52" s="235">
        <f t="shared" si="11"/>
        <v>0</v>
      </c>
      <c r="Q52" s="249">
        <f t="shared" si="11"/>
        <v>0</v>
      </c>
    </row>
    <row r="53" spans="2:17" ht="18.75">
      <c r="B53" s="37"/>
      <c r="C53" s="123"/>
      <c r="D53" s="122"/>
      <c r="E53" s="227">
        <f t="shared" si="1"/>
        <v>0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47"/>
    </row>
    <row r="54" spans="2:17" ht="38.25" thickBot="1">
      <c r="B54" s="220" t="s">
        <v>24</v>
      </c>
      <c r="C54" s="145" t="s">
        <v>48</v>
      </c>
      <c r="D54" s="186">
        <v>616000</v>
      </c>
      <c r="E54" s="230">
        <f aca="true" t="shared" si="12" ref="E54:Q54">E55</f>
        <v>0</v>
      </c>
      <c r="F54" s="230">
        <f t="shared" si="12"/>
        <v>0</v>
      </c>
      <c r="G54" s="230">
        <f t="shared" si="12"/>
        <v>0</v>
      </c>
      <c r="H54" s="230">
        <f t="shared" si="12"/>
        <v>0</v>
      </c>
      <c r="I54" s="230">
        <f t="shared" si="12"/>
        <v>0</v>
      </c>
      <c r="J54" s="230">
        <f t="shared" si="12"/>
        <v>0</v>
      </c>
      <c r="K54" s="230">
        <f t="shared" si="12"/>
        <v>0</v>
      </c>
      <c r="L54" s="230">
        <f t="shared" si="12"/>
        <v>0</v>
      </c>
      <c r="M54" s="230">
        <f t="shared" si="12"/>
        <v>0</v>
      </c>
      <c r="N54" s="230">
        <f t="shared" si="12"/>
        <v>0</v>
      </c>
      <c r="O54" s="230">
        <f t="shared" si="12"/>
        <v>0</v>
      </c>
      <c r="P54" s="230">
        <f t="shared" si="12"/>
        <v>0</v>
      </c>
      <c r="Q54" s="245">
        <f t="shared" si="12"/>
        <v>0</v>
      </c>
    </row>
    <row r="55" spans="2:17" ht="18.75">
      <c r="B55" s="250">
        <v>1</v>
      </c>
      <c r="C55" s="236" t="s">
        <v>93</v>
      </c>
      <c r="D55" s="237">
        <v>616200</v>
      </c>
      <c r="E55" s="231">
        <f t="shared" si="1"/>
        <v>0</v>
      </c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51"/>
    </row>
    <row r="56" spans="2:17" ht="57" thickBot="1">
      <c r="B56" s="220" t="s">
        <v>28</v>
      </c>
      <c r="C56" s="145" t="s">
        <v>110</v>
      </c>
      <c r="D56" s="239"/>
      <c r="E56" s="230">
        <f aca="true" t="shared" si="13" ref="E56:J56">SUM(E57:E62)</f>
        <v>0</v>
      </c>
      <c r="F56" s="230">
        <f t="shared" si="13"/>
        <v>0</v>
      </c>
      <c r="G56" s="230">
        <f t="shared" si="13"/>
        <v>0</v>
      </c>
      <c r="H56" s="230">
        <f t="shared" si="13"/>
        <v>0</v>
      </c>
      <c r="I56" s="230">
        <f t="shared" si="13"/>
        <v>0</v>
      </c>
      <c r="J56" s="230">
        <f t="shared" si="13"/>
        <v>0</v>
      </c>
      <c r="K56" s="230">
        <f>SUM(K57:K62)</f>
        <v>0</v>
      </c>
      <c r="L56" s="230">
        <f aca="true" t="shared" si="14" ref="L56:Q56">SUM(L57:L62)</f>
        <v>0</v>
      </c>
      <c r="M56" s="230">
        <f t="shared" si="14"/>
        <v>0</v>
      </c>
      <c r="N56" s="230">
        <f t="shared" si="14"/>
        <v>0</v>
      </c>
      <c r="O56" s="230">
        <f t="shared" si="14"/>
        <v>0</v>
      </c>
      <c r="P56" s="230">
        <f t="shared" si="14"/>
        <v>0</v>
      </c>
      <c r="Q56" s="245">
        <f t="shared" si="14"/>
        <v>0</v>
      </c>
    </row>
    <row r="57" spans="2:17" ht="37.5">
      <c r="B57" s="223">
        <v>1</v>
      </c>
      <c r="C57" s="188" t="s">
        <v>94</v>
      </c>
      <c r="D57" s="187">
        <v>821100</v>
      </c>
      <c r="E57" s="231">
        <f t="shared" si="1"/>
        <v>0</v>
      </c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52"/>
    </row>
    <row r="58" spans="2:17" ht="18.75">
      <c r="B58" s="32">
        <v>2</v>
      </c>
      <c r="C58" s="117" t="s">
        <v>43</v>
      </c>
      <c r="D58" s="33">
        <v>821200</v>
      </c>
      <c r="E58" s="227">
        <f t="shared" si="1"/>
        <v>0</v>
      </c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44"/>
    </row>
    <row r="59" spans="2:17" ht="18.75">
      <c r="B59" s="32">
        <v>3</v>
      </c>
      <c r="C59" s="117" t="s">
        <v>44</v>
      </c>
      <c r="D59" s="33">
        <v>821300</v>
      </c>
      <c r="E59" s="227">
        <f t="shared" si="1"/>
        <v>0</v>
      </c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44"/>
    </row>
    <row r="60" spans="2:17" ht="37.5">
      <c r="B60" s="32">
        <v>4</v>
      </c>
      <c r="C60" s="123" t="s">
        <v>45</v>
      </c>
      <c r="D60" s="33">
        <v>821400</v>
      </c>
      <c r="E60" s="227">
        <f t="shared" si="1"/>
        <v>0</v>
      </c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44"/>
    </row>
    <row r="61" spans="2:17" ht="37.5">
      <c r="B61" s="32">
        <v>5</v>
      </c>
      <c r="C61" s="123" t="s">
        <v>46</v>
      </c>
      <c r="D61" s="33">
        <v>821500</v>
      </c>
      <c r="E61" s="227">
        <f t="shared" si="1"/>
        <v>0</v>
      </c>
      <c r="F61" s="228"/>
      <c r="G61" s="228"/>
      <c r="H61" s="228"/>
      <c r="I61" s="228"/>
      <c r="J61" s="241"/>
      <c r="K61" s="228"/>
      <c r="L61" s="228"/>
      <c r="M61" s="228"/>
      <c r="N61" s="228"/>
      <c r="O61" s="228"/>
      <c r="P61" s="228"/>
      <c r="Q61" s="244"/>
    </row>
    <row r="62" spans="2:18" ht="42" customHeight="1">
      <c r="B62" s="32">
        <v>6</v>
      </c>
      <c r="C62" s="123" t="s">
        <v>47</v>
      </c>
      <c r="D62" s="33">
        <v>821600</v>
      </c>
      <c r="E62" s="227">
        <f t="shared" si="1"/>
        <v>0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44"/>
      <c r="R62" s="11"/>
    </row>
    <row r="63" spans="2:18" ht="38.25" thickBot="1">
      <c r="B63" s="220"/>
      <c r="C63" s="145" t="s">
        <v>49</v>
      </c>
      <c r="D63" s="239"/>
      <c r="E63" s="230">
        <f aca="true" t="shared" si="15" ref="E63:Q63">E56+E54+E48+E26+E14</f>
        <v>0</v>
      </c>
      <c r="F63" s="230">
        <f>F56+F54+F48+F26+F14</f>
        <v>0</v>
      </c>
      <c r="G63" s="230">
        <f>G56+G54+G48+G26+G14</f>
        <v>0</v>
      </c>
      <c r="H63" s="230">
        <f>H56+H54+H48+H26+H14</f>
        <v>0</v>
      </c>
      <c r="I63" s="230">
        <f>I56+I54+I48+I26+I14</f>
        <v>0</v>
      </c>
      <c r="J63" s="230">
        <f>J56+J54+J48+J26+J14</f>
        <v>0</v>
      </c>
      <c r="K63" s="230">
        <f t="shared" si="15"/>
        <v>0</v>
      </c>
      <c r="L63" s="230">
        <f t="shared" si="15"/>
        <v>0</v>
      </c>
      <c r="M63" s="230">
        <f t="shared" si="15"/>
        <v>0</v>
      </c>
      <c r="N63" s="230">
        <f t="shared" si="15"/>
        <v>0</v>
      </c>
      <c r="O63" s="230">
        <f t="shared" si="15"/>
        <v>0</v>
      </c>
      <c r="P63" s="230">
        <f t="shared" si="15"/>
        <v>0</v>
      </c>
      <c r="Q63" s="245">
        <f t="shared" si="15"/>
        <v>0</v>
      </c>
      <c r="R63" s="11"/>
    </row>
    <row r="64" spans="2:18" ht="18.75">
      <c r="B64" s="135"/>
      <c r="C64" s="136"/>
      <c r="D64" s="137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1"/>
    </row>
    <row r="65" spans="2:18" ht="18.75">
      <c r="B65" s="135"/>
      <c r="C65" s="136"/>
      <c r="D65" s="137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1"/>
    </row>
    <row r="66" spans="2:18" ht="15.75" customHeight="1">
      <c r="B66" s="1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6"/>
      <c r="O66" s="132"/>
      <c r="P66" s="132"/>
      <c r="Q66" s="132"/>
      <c r="R66" s="11"/>
    </row>
    <row r="67" spans="2:18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6"/>
      <c r="O67" s="6"/>
      <c r="P67" s="6"/>
      <c r="Q67" s="6"/>
      <c r="R67" s="11"/>
    </row>
    <row r="68" spans="2:18" ht="15" customHeight="1">
      <c r="B68" s="11"/>
      <c r="C68" s="130"/>
      <c r="D68" s="130"/>
      <c r="E68" s="130"/>
      <c r="F68" s="130"/>
      <c r="G68" s="130"/>
      <c r="H68" s="130"/>
      <c r="I68" s="130"/>
      <c r="J68" s="130"/>
      <c r="K68" s="130"/>
      <c r="L68" s="11"/>
      <c r="M68" s="13"/>
      <c r="N68" s="13"/>
      <c r="O68" s="11"/>
      <c r="P68" s="134" t="s">
        <v>97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Normal="60" zoomScaleSheetLayoutView="100" zoomScalePageLayoutView="0" workbookViewId="0" topLeftCell="G10">
      <selection activeCell="M24" sqref="M2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 t="s">
        <v>347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 t="s">
        <v>159</v>
      </c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27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27"/>
    </row>
    <row r="6" spans="2:19" ht="15" customHeight="1">
      <c r="B6" s="178" t="s">
        <v>117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39"/>
      <c r="P6" s="139"/>
      <c r="Q6" s="139"/>
      <c r="R6" s="139"/>
      <c r="S6" s="139"/>
    </row>
    <row r="7" spans="2:19" ht="27" customHeight="1">
      <c r="B7" s="126"/>
      <c r="C7" s="126"/>
      <c r="D7" s="126"/>
      <c r="E7" s="126"/>
      <c r="F7" s="126"/>
      <c r="G7" s="126"/>
      <c r="H7" s="15"/>
      <c r="I7" s="15"/>
      <c r="J7" s="15"/>
      <c r="K7" s="15"/>
      <c r="L7" s="15"/>
      <c r="M7" s="15"/>
      <c r="N7" s="15"/>
      <c r="O7" s="15"/>
      <c r="P7" s="15"/>
      <c r="Q7" s="126"/>
      <c r="R7" s="126"/>
      <c r="S7" s="126"/>
    </row>
    <row r="8" spans="2:19" ht="22.5" customHeight="1" thickBot="1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2:19" s="141" customFormat="1" ht="67.5" customHeight="1">
      <c r="B9" s="371" t="s">
        <v>1</v>
      </c>
      <c r="C9" s="374" t="s">
        <v>123</v>
      </c>
      <c r="D9" s="377" t="s">
        <v>3</v>
      </c>
      <c r="E9" s="364" t="s">
        <v>134</v>
      </c>
      <c r="F9" s="364" t="s">
        <v>135</v>
      </c>
      <c r="G9" s="378" t="s">
        <v>138</v>
      </c>
      <c r="H9" s="381" t="s">
        <v>115</v>
      </c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3"/>
    </row>
    <row r="10" spans="2:19" s="141" customFormat="1" ht="15.75" customHeight="1" thickBot="1">
      <c r="B10" s="372"/>
      <c r="C10" s="375"/>
      <c r="D10" s="359"/>
      <c r="E10" s="334"/>
      <c r="F10" s="334"/>
      <c r="G10" s="379"/>
      <c r="H10" s="384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2:19" s="141" customFormat="1" ht="64.5" customHeight="1" thickBot="1">
      <c r="B11" s="373"/>
      <c r="C11" s="376"/>
      <c r="D11" s="360"/>
      <c r="E11" s="335"/>
      <c r="F11" s="335"/>
      <c r="G11" s="380"/>
      <c r="H11" s="174" t="s">
        <v>52</v>
      </c>
      <c r="I11" s="174" t="s">
        <v>53</v>
      </c>
      <c r="J11" s="174" t="s">
        <v>54</v>
      </c>
      <c r="K11" s="174" t="s">
        <v>55</v>
      </c>
      <c r="L11" s="174" t="s">
        <v>56</v>
      </c>
      <c r="M11" s="174" t="s">
        <v>57</v>
      </c>
      <c r="N11" s="172" t="s">
        <v>58</v>
      </c>
      <c r="O11" s="172" t="s">
        <v>59</v>
      </c>
      <c r="P11" s="172" t="s">
        <v>60</v>
      </c>
      <c r="Q11" s="172" t="s">
        <v>98</v>
      </c>
      <c r="R11" s="172" t="s">
        <v>99</v>
      </c>
      <c r="S11" s="172" t="s">
        <v>63</v>
      </c>
    </row>
    <row r="12" spans="2:19" s="141" customFormat="1" ht="15.75" thickBot="1">
      <c r="B12" s="255">
        <v>1</v>
      </c>
      <c r="C12" s="256">
        <v>2</v>
      </c>
      <c r="D12" s="255">
        <v>3</v>
      </c>
      <c r="E12" s="256">
        <v>4</v>
      </c>
      <c r="F12" s="256">
        <v>5</v>
      </c>
      <c r="G12" s="256" t="s">
        <v>137</v>
      </c>
      <c r="H12" s="256">
        <v>7</v>
      </c>
      <c r="I12" s="256">
        <v>8</v>
      </c>
      <c r="J12" s="256">
        <v>9</v>
      </c>
      <c r="K12" s="256">
        <v>10</v>
      </c>
      <c r="L12" s="256">
        <v>11</v>
      </c>
      <c r="M12" s="256">
        <v>12</v>
      </c>
      <c r="N12" s="274">
        <v>13</v>
      </c>
      <c r="O12" s="256">
        <v>14</v>
      </c>
      <c r="P12" s="256">
        <v>15</v>
      </c>
      <c r="Q12" s="256">
        <v>16</v>
      </c>
      <c r="R12" s="256">
        <v>17</v>
      </c>
      <c r="S12" s="256">
        <v>18</v>
      </c>
    </row>
    <row r="13" spans="2:19" ht="20.25">
      <c r="B13" s="219" t="s">
        <v>12</v>
      </c>
      <c r="C13" s="147" t="s">
        <v>104</v>
      </c>
      <c r="D13" s="171"/>
      <c r="E13" s="266">
        <f>SUM(E14:E24)</f>
        <v>1513000</v>
      </c>
      <c r="F13" s="266">
        <f aca="true" t="shared" si="0" ref="F13:S13">SUM(F14:F24)</f>
        <v>0</v>
      </c>
      <c r="G13" s="266">
        <f t="shared" si="0"/>
        <v>1513000</v>
      </c>
      <c r="H13" s="266">
        <f t="shared" si="0"/>
        <v>142500</v>
      </c>
      <c r="I13" s="266">
        <f t="shared" si="0"/>
        <v>126500</v>
      </c>
      <c r="J13" s="266">
        <f t="shared" si="0"/>
        <v>121500</v>
      </c>
      <c r="K13" s="266">
        <f t="shared" si="0"/>
        <v>263500</v>
      </c>
      <c r="L13" s="266">
        <f t="shared" si="0"/>
        <v>110500</v>
      </c>
      <c r="M13" s="266">
        <f t="shared" si="0"/>
        <v>109500</v>
      </c>
      <c r="N13" s="266">
        <f t="shared" si="0"/>
        <v>119500</v>
      </c>
      <c r="O13" s="266">
        <f t="shared" si="0"/>
        <v>105000</v>
      </c>
      <c r="P13" s="266">
        <f t="shared" si="0"/>
        <v>105000</v>
      </c>
      <c r="Q13" s="266">
        <f t="shared" si="0"/>
        <v>104500</v>
      </c>
      <c r="R13" s="266">
        <f t="shared" si="0"/>
        <v>102500</v>
      </c>
      <c r="S13" s="268">
        <f t="shared" si="0"/>
        <v>102500</v>
      </c>
    </row>
    <row r="14" spans="2:19" ht="20.25">
      <c r="B14" s="26">
        <v>1</v>
      </c>
      <c r="C14" s="117" t="s">
        <v>38</v>
      </c>
      <c r="D14" s="163">
        <v>611100</v>
      </c>
      <c r="E14" s="270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974000</v>
      </c>
      <c r="F14" s="270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70">
        <f aca="true" t="shared" si="1" ref="G14:G61">SUM(H14:S14)</f>
        <v>974000</v>
      </c>
      <c r="H14" s="270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84000</v>
      </c>
      <c r="I14" s="270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83000</v>
      </c>
      <c r="J14" s="270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82000</v>
      </c>
      <c r="K14" s="270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82000</v>
      </c>
      <c r="L14" s="270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81000</v>
      </c>
      <c r="M14" s="270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81000</v>
      </c>
      <c r="N14" s="270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81000</v>
      </c>
      <c r="O14" s="270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80000</v>
      </c>
      <c r="P14" s="270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80000</v>
      </c>
      <c r="Q14" s="270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80000</v>
      </c>
      <c r="R14" s="270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80000</v>
      </c>
      <c r="S14" s="271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80000</v>
      </c>
    </row>
    <row r="15" spans="2:19" ht="37.5">
      <c r="B15" s="32">
        <v>2</v>
      </c>
      <c r="C15" s="124" t="s">
        <v>80</v>
      </c>
      <c r="D15" s="166">
        <v>611200</v>
      </c>
      <c r="E15" s="270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130000</v>
      </c>
      <c r="F15" s="270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70">
        <f t="shared" si="1"/>
        <v>130000</v>
      </c>
      <c r="H15" s="270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15000</v>
      </c>
      <c r="I15" s="270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13000</v>
      </c>
      <c r="J15" s="270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11000</v>
      </c>
      <c r="K15" s="270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10000</v>
      </c>
      <c r="L15" s="270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10000</v>
      </c>
      <c r="M15" s="270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10000</v>
      </c>
      <c r="N15" s="270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21000</v>
      </c>
      <c r="O15" s="270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8000</v>
      </c>
      <c r="P15" s="270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8000</v>
      </c>
      <c r="Q15" s="270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8000</v>
      </c>
      <c r="R15" s="270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8000</v>
      </c>
      <c r="S15" s="271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8000</v>
      </c>
    </row>
    <row r="16" spans="2:19" ht="20.25">
      <c r="B16" s="32">
        <v>3</v>
      </c>
      <c r="C16" s="119" t="s">
        <v>14</v>
      </c>
      <c r="D16" s="166">
        <v>613100</v>
      </c>
      <c r="E16" s="270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18000</v>
      </c>
      <c r="F16" s="270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70">
        <f t="shared" si="1"/>
        <v>18000</v>
      </c>
      <c r="H16" s="270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4000</v>
      </c>
      <c r="I16" s="270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3000</v>
      </c>
      <c r="J16" s="270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2000</v>
      </c>
      <c r="K16" s="270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1500</v>
      </c>
      <c r="L16" s="270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1500</v>
      </c>
      <c r="M16" s="270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1500</v>
      </c>
      <c r="N16" s="270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1000</v>
      </c>
      <c r="O16" s="270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1000</v>
      </c>
      <c r="P16" s="270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1000</v>
      </c>
      <c r="Q16" s="270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500</v>
      </c>
      <c r="R16" s="270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500</v>
      </c>
      <c r="S16" s="271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500</v>
      </c>
    </row>
    <row r="17" spans="2:19" ht="37.5">
      <c r="B17" s="32">
        <v>4</v>
      </c>
      <c r="C17" s="124" t="s">
        <v>81</v>
      </c>
      <c r="D17" s="166">
        <v>613200</v>
      </c>
      <c r="E17" s="270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18000</v>
      </c>
      <c r="F17" s="270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70">
        <f t="shared" si="1"/>
        <v>18000</v>
      </c>
      <c r="H17" s="270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3000</v>
      </c>
      <c r="I17" s="270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2000</v>
      </c>
      <c r="J17" s="270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2000</v>
      </c>
      <c r="K17" s="270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2000</v>
      </c>
      <c r="L17" s="270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1500</v>
      </c>
      <c r="M17" s="270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1500</v>
      </c>
      <c r="N17" s="270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1000</v>
      </c>
      <c r="O17" s="270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1000</v>
      </c>
      <c r="P17" s="270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1000</v>
      </c>
      <c r="Q17" s="270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1000</v>
      </c>
      <c r="R17" s="270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1000</v>
      </c>
      <c r="S17" s="271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1000</v>
      </c>
    </row>
    <row r="18" spans="2:19" ht="37.5">
      <c r="B18" s="32">
        <v>5</v>
      </c>
      <c r="C18" s="124" t="s">
        <v>16</v>
      </c>
      <c r="D18" s="166">
        <v>613300</v>
      </c>
      <c r="E18" s="270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21000</v>
      </c>
      <c r="F18" s="270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70">
        <f t="shared" si="1"/>
        <v>21000</v>
      </c>
      <c r="H18" s="270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5000</v>
      </c>
      <c r="I18" s="270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3000</v>
      </c>
      <c r="J18" s="270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3000</v>
      </c>
      <c r="K18" s="270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2000</v>
      </c>
      <c r="L18" s="270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1500</v>
      </c>
      <c r="M18" s="270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1000</v>
      </c>
      <c r="N18" s="270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1000</v>
      </c>
      <c r="O18" s="270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500</v>
      </c>
      <c r="P18" s="270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1000</v>
      </c>
      <c r="Q18" s="270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1000</v>
      </c>
      <c r="R18" s="270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1000</v>
      </c>
      <c r="S18" s="271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1000</v>
      </c>
    </row>
    <row r="19" spans="2:19" ht="20.25">
      <c r="B19" s="32">
        <v>6</v>
      </c>
      <c r="C19" s="119" t="s">
        <v>40</v>
      </c>
      <c r="D19" s="166">
        <v>613400</v>
      </c>
      <c r="E19" s="270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15000</v>
      </c>
      <c r="F19" s="270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70">
        <f t="shared" si="1"/>
        <v>15000</v>
      </c>
      <c r="H19" s="270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3000</v>
      </c>
      <c r="I19" s="270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2000</v>
      </c>
      <c r="J19" s="270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1500</v>
      </c>
      <c r="K19" s="270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1500</v>
      </c>
      <c r="L19" s="270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1500</v>
      </c>
      <c r="M19" s="270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1000</v>
      </c>
      <c r="N19" s="270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1000</v>
      </c>
      <c r="O19" s="270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500</v>
      </c>
      <c r="P19" s="270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1000</v>
      </c>
      <c r="Q19" s="270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1000</v>
      </c>
      <c r="R19" s="270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500</v>
      </c>
      <c r="S19" s="271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500</v>
      </c>
    </row>
    <row r="20" spans="2:19" ht="37.5">
      <c r="B20" s="32">
        <v>7</v>
      </c>
      <c r="C20" s="124" t="s">
        <v>41</v>
      </c>
      <c r="D20" s="166">
        <v>613500</v>
      </c>
      <c r="E20" s="270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9000</v>
      </c>
      <c r="F20" s="270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70">
        <f t="shared" si="1"/>
        <v>9000</v>
      </c>
      <c r="H20" s="270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2500</v>
      </c>
      <c r="I20" s="270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1500</v>
      </c>
      <c r="J20" s="270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1000</v>
      </c>
      <c r="K20" s="270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500</v>
      </c>
      <c r="L20" s="270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500</v>
      </c>
      <c r="M20" s="270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500</v>
      </c>
      <c r="N20" s="270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500</v>
      </c>
      <c r="O20" s="270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500</v>
      </c>
      <c r="P20" s="270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500</v>
      </c>
      <c r="Q20" s="270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500</v>
      </c>
      <c r="R20" s="270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250</v>
      </c>
      <c r="S20" s="271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250</v>
      </c>
    </row>
    <row r="21" spans="2:19" ht="20.25">
      <c r="B21" s="32">
        <v>8</v>
      </c>
      <c r="C21" s="119" t="s">
        <v>101</v>
      </c>
      <c r="D21" s="166">
        <v>613600</v>
      </c>
      <c r="E21" s="270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130000</v>
      </c>
      <c r="F21" s="270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70">
        <f t="shared" si="1"/>
        <v>130000</v>
      </c>
      <c r="H21" s="270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11000</v>
      </c>
      <c r="I21" s="270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11000</v>
      </c>
      <c r="J21" s="270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11000</v>
      </c>
      <c r="K21" s="270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11000</v>
      </c>
      <c r="L21" s="270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11000</v>
      </c>
      <c r="M21" s="270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11000</v>
      </c>
      <c r="N21" s="270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11000</v>
      </c>
      <c r="O21" s="270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11000</v>
      </c>
      <c r="P21" s="270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11000</v>
      </c>
      <c r="Q21" s="270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11000</v>
      </c>
      <c r="R21" s="270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10000</v>
      </c>
      <c r="S21" s="271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10000</v>
      </c>
    </row>
    <row r="22" spans="2:19" ht="20.25">
      <c r="B22" s="32">
        <v>9</v>
      </c>
      <c r="C22" s="119" t="s">
        <v>18</v>
      </c>
      <c r="D22" s="166">
        <v>613700</v>
      </c>
      <c r="E22" s="270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14000</v>
      </c>
      <c r="F22" s="270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70">
        <f t="shared" si="1"/>
        <v>14000</v>
      </c>
      <c r="H22" s="270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3500</v>
      </c>
      <c r="I22" s="270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3000</v>
      </c>
      <c r="J22" s="270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3000</v>
      </c>
      <c r="K22" s="270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1000</v>
      </c>
      <c r="L22" s="270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500</v>
      </c>
      <c r="M22" s="270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500</v>
      </c>
      <c r="N22" s="270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500</v>
      </c>
      <c r="O22" s="270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500</v>
      </c>
      <c r="P22" s="270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500</v>
      </c>
      <c r="Q22" s="270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500</v>
      </c>
      <c r="R22" s="270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250</v>
      </c>
      <c r="S22" s="271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250</v>
      </c>
    </row>
    <row r="23" spans="2:19" ht="37.5">
      <c r="B23" s="32">
        <v>10</v>
      </c>
      <c r="C23" s="124" t="s">
        <v>83</v>
      </c>
      <c r="D23" s="166">
        <v>613800</v>
      </c>
      <c r="E23" s="270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2000</v>
      </c>
      <c r="F23" s="270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70">
        <f t="shared" si="1"/>
        <v>2000</v>
      </c>
      <c r="H23" s="270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1500</v>
      </c>
      <c r="I23" s="270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0</v>
      </c>
      <c r="J23" s="270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0</v>
      </c>
      <c r="K23" s="270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70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70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70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70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500</v>
      </c>
      <c r="P23" s="270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70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70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71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</row>
    <row r="24" spans="2:19" ht="37.5">
      <c r="B24" s="32">
        <v>11</v>
      </c>
      <c r="C24" s="124" t="s">
        <v>20</v>
      </c>
      <c r="D24" s="166">
        <v>613900</v>
      </c>
      <c r="E24" s="270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182000</v>
      </c>
      <c r="F24" s="270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70">
        <f t="shared" si="1"/>
        <v>182000</v>
      </c>
      <c r="H24" s="270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10000</v>
      </c>
      <c r="I24" s="270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5000</v>
      </c>
      <c r="J24" s="270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5000</v>
      </c>
      <c r="K24" s="270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152000</v>
      </c>
      <c r="L24" s="270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1500</v>
      </c>
      <c r="M24" s="270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1500</v>
      </c>
      <c r="N24" s="270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1500</v>
      </c>
      <c r="O24" s="270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1500</v>
      </c>
      <c r="P24" s="270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1000</v>
      </c>
      <c r="Q24" s="270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1000</v>
      </c>
      <c r="R24" s="270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1000</v>
      </c>
      <c r="S24" s="271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1000</v>
      </c>
    </row>
    <row r="25" spans="2:19" ht="65.25" customHeight="1" thickBot="1">
      <c r="B25" s="220" t="s">
        <v>21</v>
      </c>
      <c r="C25" s="145" t="s">
        <v>103</v>
      </c>
      <c r="D25" s="181">
        <v>614000</v>
      </c>
      <c r="E25" s="267">
        <f>E26+E29+E31+E40+E43+E45</f>
        <v>0</v>
      </c>
      <c r="F25" s="267">
        <f aca="true" t="shared" si="2" ref="F25:S25">F26+F29+F31+F40+F43+F45</f>
        <v>0</v>
      </c>
      <c r="G25" s="267">
        <f t="shared" si="2"/>
        <v>0</v>
      </c>
      <c r="H25" s="267">
        <f t="shared" si="2"/>
        <v>0</v>
      </c>
      <c r="I25" s="267">
        <f t="shared" si="2"/>
        <v>0</v>
      </c>
      <c r="J25" s="267">
        <f t="shared" si="2"/>
        <v>0</v>
      </c>
      <c r="K25" s="267">
        <f t="shared" si="2"/>
        <v>0</v>
      </c>
      <c r="L25" s="267">
        <f t="shared" si="2"/>
        <v>0</v>
      </c>
      <c r="M25" s="267">
        <f t="shared" si="2"/>
        <v>0</v>
      </c>
      <c r="N25" s="267">
        <f t="shared" si="2"/>
        <v>0</v>
      </c>
      <c r="O25" s="267">
        <f t="shared" si="2"/>
        <v>0</v>
      </c>
      <c r="P25" s="267">
        <f t="shared" si="2"/>
        <v>0</v>
      </c>
      <c r="Q25" s="267">
        <f t="shared" si="2"/>
        <v>0</v>
      </c>
      <c r="R25" s="267">
        <f t="shared" si="2"/>
        <v>0</v>
      </c>
      <c r="S25" s="269">
        <f t="shared" si="2"/>
        <v>0</v>
      </c>
    </row>
    <row r="26" spans="2:19" ht="20.25">
      <c r="B26" s="221">
        <v>1</v>
      </c>
      <c r="C26" s="191" t="s">
        <v>85</v>
      </c>
      <c r="D26" s="180">
        <v>614100</v>
      </c>
      <c r="E26" s="272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72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72">
        <f t="shared" si="1"/>
        <v>0</v>
      </c>
      <c r="H26" s="272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72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72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72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72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72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72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72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72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72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72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73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ht="20.25">
      <c r="B27" s="37"/>
      <c r="C27" s="121"/>
      <c r="D27" s="168"/>
      <c r="E27" s="270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70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70">
        <f t="shared" si="1"/>
        <v>0</v>
      </c>
      <c r="H27" s="270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70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70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70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70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70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70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70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70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70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70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71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ht="20.25">
      <c r="B28" s="37"/>
      <c r="C28" s="121"/>
      <c r="D28" s="168"/>
      <c r="E28" s="270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70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70">
        <f t="shared" si="1"/>
        <v>0</v>
      </c>
      <c r="H28" s="270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70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70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70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70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70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70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70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70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70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70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71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ht="20.25">
      <c r="B29" s="37">
        <v>2</v>
      </c>
      <c r="C29" s="121" t="s">
        <v>86</v>
      </c>
      <c r="D29" s="168">
        <v>614200</v>
      </c>
      <c r="E29" s="270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70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70">
        <f t="shared" si="1"/>
        <v>0</v>
      </c>
      <c r="H29" s="270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70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70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70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70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70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70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70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70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70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70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71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ht="20.25">
      <c r="B30" s="37"/>
      <c r="C30" s="121"/>
      <c r="D30" s="168"/>
      <c r="E30" s="270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70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70">
        <f t="shared" si="1"/>
        <v>0</v>
      </c>
      <c r="H30" s="270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70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70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70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70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70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70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70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70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70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70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71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ht="37.5">
      <c r="B31" s="37">
        <v>3</v>
      </c>
      <c r="C31" s="124" t="s">
        <v>87</v>
      </c>
      <c r="D31" s="168">
        <v>614300</v>
      </c>
      <c r="E31" s="270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70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70">
        <f t="shared" si="1"/>
        <v>0</v>
      </c>
      <c r="H31" s="270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70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70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70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70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70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70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70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70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70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70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71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ht="20.25">
      <c r="B32" s="37"/>
      <c r="C32" s="121"/>
      <c r="D32" s="168"/>
      <c r="E32" s="270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70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70">
        <f t="shared" si="1"/>
        <v>0</v>
      </c>
      <c r="H32" s="270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70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70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70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70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70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70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70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70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70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70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71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ht="20.25">
      <c r="B33" s="37"/>
      <c r="C33" s="121"/>
      <c r="D33" s="168"/>
      <c r="E33" s="270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70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70">
        <f t="shared" si="1"/>
        <v>0</v>
      </c>
      <c r="H33" s="270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70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70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70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70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70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70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70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70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70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70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71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ht="20.25">
      <c r="B34" s="37"/>
      <c r="C34" s="121"/>
      <c r="D34" s="168"/>
      <c r="E34" s="270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70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70">
        <f t="shared" si="1"/>
        <v>0</v>
      </c>
      <c r="H34" s="270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70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70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70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70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70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70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70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70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70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70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71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ht="20.25">
      <c r="B35" s="37"/>
      <c r="C35" s="121"/>
      <c r="D35" s="168"/>
      <c r="E35" s="270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70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70">
        <f t="shared" si="1"/>
        <v>0</v>
      </c>
      <c r="H35" s="270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70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70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70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70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70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70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70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70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70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70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71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ht="20.25">
      <c r="B36" s="32"/>
      <c r="C36" s="121"/>
      <c r="D36" s="166"/>
      <c r="E36" s="270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70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70">
        <f t="shared" si="1"/>
        <v>0</v>
      </c>
      <c r="H36" s="270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70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70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70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70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70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70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70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70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70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70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71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ht="20.25">
      <c r="B37" s="32"/>
      <c r="C37" s="121"/>
      <c r="D37" s="166"/>
      <c r="E37" s="270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70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70">
        <f t="shared" si="1"/>
        <v>0</v>
      </c>
      <c r="H37" s="270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70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70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70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70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70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70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70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70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70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70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71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ht="20.25">
      <c r="B38" s="37"/>
      <c r="C38" s="121"/>
      <c r="D38" s="168"/>
      <c r="E38" s="270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70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70">
        <f t="shared" si="1"/>
        <v>0</v>
      </c>
      <c r="H38" s="270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70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70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70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70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70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70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70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70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70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70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71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ht="20.25">
      <c r="B39" s="32"/>
      <c r="C39" s="121"/>
      <c r="D39" s="166"/>
      <c r="E39" s="270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70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70">
        <f t="shared" si="1"/>
        <v>0</v>
      </c>
      <c r="H39" s="270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70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70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70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70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70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70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70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70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70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70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71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ht="20.25">
      <c r="B40" s="37">
        <v>4</v>
      </c>
      <c r="C40" s="121" t="s">
        <v>88</v>
      </c>
      <c r="D40" s="168">
        <v>614700</v>
      </c>
      <c r="E40" s="270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70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70">
        <f t="shared" si="1"/>
        <v>0</v>
      </c>
      <c r="H40" s="270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70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70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70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70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70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70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70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70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70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70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71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ht="20.25">
      <c r="B41" s="37"/>
      <c r="C41" s="121"/>
      <c r="D41" s="168"/>
      <c r="E41" s="270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70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70">
        <f t="shared" si="1"/>
        <v>0</v>
      </c>
      <c r="H41" s="270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70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70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70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70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70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70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70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70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70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70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71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ht="20.25">
      <c r="B42" s="37"/>
      <c r="C42" s="121"/>
      <c r="D42" s="168"/>
      <c r="E42" s="270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70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70">
        <f t="shared" si="1"/>
        <v>0</v>
      </c>
      <c r="H42" s="270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70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70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70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70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70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70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70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70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70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70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71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ht="20.25">
      <c r="B43" s="37">
        <v>5</v>
      </c>
      <c r="C43" s="121" t="s">
        <v>89</v>
      </c>
      <c r="D43" s="168">
        <v>614800</v>
      </c>
      <c r="E43" s="270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70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70">
        <f t="shared" si="1"/>
        <v>0</v>
      </c>
      <c r="H43" s="270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70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70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70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70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70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70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70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70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70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70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71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ht="20.25">
      <c r="B44" s="37"/>
      <c r="C44" s="121"/>
      <c r="D44" s="168"/>
      <c r="E44" s="270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70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70">
        <f t="shared" si="1"/>
        <v>0</v>
      </c>
      <c r="H44" s="270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70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70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70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70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70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70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70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70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70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70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71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ht="20.25">
      <c r="B45" s="37">
        <v>6</v>
      </c>
      <c r="C45" s="121" t="s">
        <v>90</v>
      </c>
      <c r="D45" s="168">
        <v>614900</v>
      </c>
      <c r="E45" s="270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70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70">
        <f t="shared" si="1"/>
        <v>0</v>
      </c>
      <c r="H45" s="270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70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70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70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70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70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70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70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70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70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70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71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ht="20.25">
      <c r="B46" s="32"/>
      <c r="C46" s="117"/>
      <c r="D46" s="170"/>
      <c r="E46" s="270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70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70">
        <f t="shared" si="1"/>
        <v>0</v>
      </c>
      <c r="H46" s="270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70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70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70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70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70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70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70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70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70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70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71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ht="38.25" thickBot="1">
      <c r="B47" s="220" t="s">
        <v>23</v>
      </c>
      <c r="C47" s="145" t="s">
        <v>102</v>
      </c>
      <c r="D47" s="181">
        <v>615000</v>
      </c>
      <c r="E47" s="267">
        <f>E48+E51</f>
        <v>0</v>
      </c>
      <c r="F47" s="267">
        <f aca="true" t="shared" si="3" ref="F47:S47">F48+F51</f>
        <v>0</v>
      </c>
      <c r="G47" s="267">
        <f t="shared" si="3"/>
        <v>0</v>
      </c>
      <c r="H47" s="267">
        <f t="shared" si="3"/>
        <v>0</v>
      </c>
      <c r="I47" s="267">
        <f t="shared" si="3"/>
        <v>0</v>
      </c>
      <c r="J47" s="267">
        <f t="shared" si="3"/>
        <v>0</v>
      </c>
      <c r="K47" s="267">
        <f t="shared" si="3"/>
        <v>0</v>
      </c>
      <c r="L47" s="267">
        <f t="shared" si="3"/>
        <v>0</v>
      </c>
      <c r="M47" s="267">
        <f t="shared" si="3"/>
        <v>0</v>
      </c>
      <c r="N47" s="267">
        <f t="shared" si="3"/>
        <v>0</v>
      </c>
      <c r="O47" s="267">
        <f t="shared" si="3"/>
        <v>0</v>
      </c>
      <c r="P47" s="267">
        <f t="shared" si="3"/>
        <v>0</v>
      </c>
      <c r="Q47" s="267">
        <f t="shared" si="3"/>
        <v>0</v>
      </c>
      <c r="R47" s="267">
        <f t="shared" si="3"/>
        <v>0</v>
      </c>
      <c r="S47" s="269">
        <f t="shared" si="3"/>
        <v>0</v>
      </c>
    </row>
    <row r="48" spans="2:19" ht="37.5">
      <c r="B48" s="221">
        <v>1</v>
      </c>
      <c r="C48" s="191" t="s">
        <v>91</v>
      </c>
      <c r="D48" s="180">
        <v>615100</v>
      </c>
      <c r="E48" s="272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72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72">
        <f t="shared" si="1"/>
        <v>0</v>
      </c>
      <c r="H48" s="272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72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72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72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72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72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72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72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72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72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72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73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ht="20.25">
      <c r="B49" s="37"/>
      <c r="C49" s="121"/>
      <c r="D49" s="168"/>
      <c r="E49" s="270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70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70">
        <f t="shared" si="1"/>
        <v>0</v>
      </c>
      <c r="H49" s="270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70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70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70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70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70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70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70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70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70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70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71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ht="20.25">
      <c r="B50" s="37"/>
      <c r="C50" s="121"/>
      <c r="D50" s="168"/>
      <c r="E50" s="270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70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70">
        <f t="shared" si="1"/>
        <v>0</v>
      </c>
      <c r="H50" s="270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70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70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70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70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70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70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70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70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70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70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71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ht="37.5">
      <c r="B51" s="37">
        <v>2</v>
      </c>
      <c r="C51" s="123" t="s">
        <v>92</v>
      </c>
      <c r="D51" s="168">
        <v>615200</v>
      </c>
      <c r="E51" s="270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70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70">
        <f t="shared" si="1"/>
        <v>0</v>
      </c>
      <c r="H51" s="270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70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70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270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70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70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70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70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70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70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70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71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ht="20.25">
      <c r="B52" s="37"/>
      <c r="C52" s="123"/>
      <c r="D52" s="168"/>
      <c r="E52" s="270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70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70">
        <f t="shared" si="1"/>
        <v>0</v>
      </c>
      <c r="H52" s="270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70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70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70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70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70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70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70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70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70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70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71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ht="38.25" thickBot="1">
      <c r="B53" s="220" t="s">
        <v>24</v>
      </c>
      <c r="C53" s="145" t="s">
        <v>48</v>
      </c>
      <c r="D53" s="181">
        <v>616000</v>
      </c>
      <c r="E53" s="267">
        <f>E54</f>
        <v>0</v>
      </c>
      <c r="F53" s="267">
        <f aca="true" t="shared" si="4" ref="F53:S53">F54</f>
        <v>0</v>
      </c>
      <c r="G53" s="267">
        <f t="shared" si="4"/>
        <v>0</v>
      </c>
      <c r="H53" s="267">
        <f t="shared" si="4"/>
        <v>0</v>
      </c>
      <c r="I53" s="267">
        <f t="shared" si="4"/>
        <v>0</v>
      </c>
      <c r="J53" s="267">
        <f t="shared" si="4"/>
        <v>0</v>
      </c>
      <c r="K53" s="267">
        <f t="shared" si="4"/>
        <v>0</v>
      </c>
      <c r="L53" s="267">
        <f t="shared" si="4"/>
        <v>0</v>
      </c>
      <c r="M53" s="267">
        <f t="shared" si="4"/>
        <v>0</v>
      </c>
      <c r="N53" s="267">
        <f t="shared" si="4"/>
        <v>0</v>
      </c>
      <c r="O53" s="267">
        <f t="shared" si="4"/>
        <v>0</v>
      </c>
      <c r="P53" s="267">
        <f t="shared" si="4"/>
        <v>0</v>
      </c>
      <c r="Q53" s="267">
        <f t="shared" si="4"/>
        <v>0</v>
      </c>
      <c r="R53" s="267">
        <f t="shared" si="4"/>
        <v>0</v>
      </c>
      <c r="S53" s="269">
        <f t="shared" si="4"/>
        <v>0</v>
      </c>
    </row>
    <row r="54" spans="2:19" ht="20.25">
      <c r="B54" s="222">
        <v>1</v>
      </c>
      <c r="C54" s="190" t="s">
        <v>93</v>
      </c>
      <c r="D54" s="182">
        <v>616200</v>
      </c>
      <c r="E54" s="272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72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72">
        <f t="shared" si="1"/>
        <v>0</v>
      </c>
      <c r="H54" s="272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72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72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72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72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72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72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72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72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72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72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73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ht="57" thickBot="1">
      <c r="B55" s="220" t="s">
        <v>28</v>
      </c>
      <c r="C55" s="145" t="s">
        <v>157</v>
      </c>
      <c r="D55" s="189"/>
      <c r="E55" s="267">
        <f>SUM(E56:E61)</f>
        <v>3000</v>
      </c>
      <c r="F55" s="267">
        <f aca="true" t="shared" si="5" ref="F55:S55">SUM(F56:F61)</f>
        <v>0</v>
      </c>
      <c r="G55" s="267">
        <f t="shared" si="5"/>
        <v>3000</v>
      </c>
      <c r="H55" s="267">
        <f t="shared" si="5"/>
        <v>3000</v>
      </c>
      <c r="I55" s="267">
        <f t="shared" si="5"/>
        <v>0</v>
      </c>
      <c r="J55" s="267">
        <f t="shared" si="5"/>
        <v>0</v>
      </c>
      <c r="K55" s="267">
        <f t="shared" si="5"/>
        <v>0</v>
      </c>
      <c r="L55" s="267">
        <f t="shared" si="5"/>
        <v>0</v>
      </c>
      <c r="M55" s="267">
        <f t="shared" si="5"/>
        <v>0</v>
      </c>
      <c r="N55" s="267">
        <f t="shared" si="5"/>
        <v>0</v>
      </c>
      <c r="O55" s="267">
        <f t="shared" si="5"/>
        <v>0</v>
      </c>
      <c r="P55" s="267">
        <f t="shared" si="5"/>
        <v>0</v>
      </c>
      <c r="Q55" s="267">
        <f t="shared" si="5"/>
        <v>0</v>
      </c>
      <c r="R55" s="267">
        <f t="shared" si="5"/>
        <v>0</v>
      </c>
      <c r="S55" s="269">
        <f t="shared" si="5"/>
        <v>0</v>
      </c>
    </row>
    <row r="56" spans="2:19" ht="37.5">
      <c r="B56" s="223">
        <v>1</v>
      </c>
      <c r="C56" s="188" t="s">
        <v>94</v>
      </c>
      <c r="D56" s="183">
        <v>821100</v>
      </c>
      <c r="E56" s="272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72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72">
        <f t="shared" si="1"/>
        <v>0</v>
      </c>
      <c r="H56" s="272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72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72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72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72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72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72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72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72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72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72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73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ht="20.25">
      <c r="B57" s="32">
        <v>2</v>
      </c>
      <c r="C57" s="117" t="s">
        <v>43</v>
      </c>
      <c r="D57" s="170">
        <v>821200</v>
      </c>
      <c r="E57" s="270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70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70">
        <f t="shared" si="1"/>
        <v>0</v>
      </c>
      <c r="H57" s="270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70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70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270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70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70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70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70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70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70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70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71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ht="20.25">
      <c r="B58" s="32">
        <v>3</v>
      </c>
      <c r="C58" s="117" t="s">
        <v>44</v>
      </c>
      <c r="D58" s="170">
        <v>821300</v>
      </c>
      <c r="E58" s="270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3000</v>
      </c>
      <c r="F58" s="270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70">
        <f t="shared" si="1"/>
        <v>3000</v>
      </c>
      <c r="H58" s="270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3000</v>
      </c>
      <c r="I58" s="270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70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70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70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70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70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70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70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70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70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71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ht="37.5">
      <c r="B59" s="32">
        <v>4</v>
      </c>
      <c r="C59" s="123" t="s">
        <v>45</v>
      </c>
      <c r="D59" s="170">
        <v>821400</v>
      </c>
      <c r="E59" s="270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70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70">
        <f t="shared" si="1"/>
        <v>0</v>
      </c>
      <c r="H59" s="270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70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70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270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70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70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70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70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70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70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70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71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ht="37.5">
      <c r="B60" s="32">
        <v>5</v>
      </c>
      <c r="C60" s="123" t="s">
        <v>46</v>
      </c>
      <c r="D60" s="170">
        <v>821500</v>
      </c>
      <c r="E60" s="270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70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70">
        <f t="shared" si="1"/>
        <v>0</v>
      </c>
      <c r="H60" s="270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70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70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270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70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70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70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70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70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70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70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71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ht="42" customHeight="1">
      <c r="B61" s="32">
        <v>6</v>
      </c>
      <c r="C61" s="123" t="s">
        <v>47</v>
      </c>
      <c r="D61" s="170">
        <v>821600</v>
      </c>
      <c r="E61" s="270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70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70">
        <f t="shared" si="1"/>
        <v>0</v>
      </c>
      <c r="H61" s="270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70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70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270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70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70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70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70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70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70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70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71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11"/>
    </row>
    <row r="62" spans="2:20" ht="38.25" thickBot="1">
      <c r="B62" s="220"/>
      <c r="C62" s="145" t="s">
        <v>49</v>
      </c>
      <c r="D62" s="189"/>
      <c r="E62" s="267">
        <f>E13+E25+E47+E53+E55</f>
        <v>1516000</v>
      </c>
      <c r="F62" s="267">
        <f aca="true" t="shared" si="6" ref="F62:S62">F13+F25+F47+F53+F55</f>
        <v>0</v>
      </c>
      <c r="G62" s="267">
        <f t="shared" si="6"/>
        <v>1516000</v>
      </c>
      <c r="H62" s="267">
        <f t="shared" si="6"/>
        <v>145500</v>
      </c>
      <c r="I62" s="267">
        <f t="shared" si="6"/>
        <v>126500</v>
      </c>
      <c r="J62" s="267">
        <f t="shared" si="6"/>
        <v>121500</v>
      </c>
      <c r="K62" s="267">
        <f t="shared" si="6"/>
        <v>263500</v>
      </c>
      <c r="L62" s="267">
        <f t="shared" si="6"/>
        <v>110500</v>
      </c>
      <c r="M62" s="267">
        <f t="shared" si="6"/>
        <v>109500</v>
      </c>
      <c r="N62" s="267">
        <f t="shared" si="6"/>
        <v>119500</v>
      </c>
      <c r="O62" s="267">
        <f t="shared" si="6"/>
        <v>105000</v>
      </c>
      <c r="P62" s="267">
        <f t="shared" si="6"/>
        <v>105000</v>
      </c>
      <c r="Q62" s="267">
        <f t="shared" si="6"/>
        <v>104500</v>
      </c>
      <c r="R62" s="267">
        <f t="shared" si="6"/>
        <v>102500</v>
      </c>
      <c r="S62" s="269">
        <f t="shared" si="6"/>
        <v>102500</v>
      </c>
      <c r="T62" s="11"/>
    </row>
    <row r="63" spans="2:20" ht="18.75">
      <c r="B63" s="135"/>
      <c r="C63" s="136"/>
      <c r="D63" s="137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5.75" customHeight="1">
      <c r="B65" s="10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6"/>
      <c r="Q65" s="6"/>
      <c r="R65" s="6"/>
      <c r="S65" s="6"/>
      <c r="T65" s="11"/>
    </row>
    <row r="66" spans="2:20" ht="15.75" customHeight="1">
      <c r="B66" s="1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6"/>
      <c r="Q66" s="132"/>
      <c r="R66" s="132"/>
      <c r="S66" s="132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6"/>
      <c r="R67" s="6"/>
      <c r="S67" s="6"/>
      <c r="T67" s="11"/>
    </row>
    <row r="68" spans="2:20" ht="15" customHeight="1">
      <c r="B68" s="11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1"/>
      <c r="O68" s="13"/>
      <c r="P68" s="13"/>
      <c r="Q68" s="11"/>
      <c r="R68" s="134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F57" sheet="1" formatCells="0" formatColumns="0" formatRows="0"/>
  <mergeCells count="12">
    <mergeCell ref="E9:E11"/>
    <mergeCell ref="F9:F11"/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38" r:id="rId1"/>
  <headerFooter>
    <oddFooter>&amp;C&amp;A&amp;RPage &amp;P</oddFooter>
  </headerFooter>
  <rowBreaks count="1" manualBreakCount="1">
    <brk id="46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view="pageBreakPreview" zoomScale="88" zoomScaleNormal="60" zoomScaleSheetLayoutView="88" zoomScalePageLayoutView="0" workbookViewId="0" topLeftCell="C1">
      <selection activeCell="J60" sqref="J6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 t="s">
        <v>347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 t="s">
        <v>159</v>
      </c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27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27"/>
    </row>
    <row r="6" spans="2:19" ht="15" customHeight="1">
      <c r="B6" s="178" t="s">
        <v>116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39"/>
      <c r="Q6" s="139" t="s">
        <v>105</v>
      </c>
      <c r="R6" s="139"/>
      <c r="S6" s="153" t="s">
        <v>122</v>
      </c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26"/>
    </row>
    <row r="8" spans="2:19" ht="22.5" customHeight="1" thickBot="1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2:19" s="141" customFormat="1" ht="67.5" customHeight="1">
      <c r="B9" s="371" t="s">
        <v>1</v>
      </c>
      <c r="C9" s="374" t="s">
        <v>123</v>
      </c>
      <c r="D9" s="377" t="s">
        <v>3</v>
      </c>
      <c r="E9" s="364" t="s">
        <v>134</v>
      </c>
      <c r="F9" s="364" t="s">
        <v>135</v>
      </c>
      <c r="G9" s="378" t="s">
        <v>139</v>
      </c>
      <c r="H9" s="388" t="s">
        <v>118</v>
      </c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90"/>
    </row>
    <row r="10" spans="2:19" s="141" customFormat="1" ht="15.75" customHeight="1" thickBot="1">
      <c r="B10" s="372"/>
      <c r="C10" s="375"/>
      <c r="D10" s="359"/>
      <c r="E10" s="334"/>
      <c r="F10" s="334"/>
      <c r="G10" s="379"/>
      <c r="H10" s="391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</row>
    <row r="11" spans="2:19" s="141" customFormat="1" ht="64.5" customHeight="1" thickBot="1">
      <c r="B11" s="373"/>
      <c r="C11" s="376"/>
      <c r="D11" s="360"/>
      <c r="E11" s="335"/>
      <c r="F11" s="335"/>
      <c r="G11" s="380"/>
      <c r="H11" s="175" t="s">
        <v>52</v>
      </c>
      <c r="I11" s="175" t="s">
        <v>53</v>
      </c>
      <c r="J11" s="175" t="s">
        <v>54</v>
      </c>
      <c r="K11" s="175" t="s">
        <v>55</v>
      </c>
      <c r="L11" s="175" t="s">
        <v>56</v>
      </c>
      <c r="M11" s="175" t="s">
        <v>57</v>
      </c>
      <c r="N11" s="173" t="s">
        <v>58</v>
      </c>
      <c r="O11" s="173" t="s">
        <v>59</v>
      </c>
      <c r="P11" s="173" t="s">
        <v>60</v>
      </c>
      <c r="Q11" s="173" t="s">
        <v>98</v>
      </c>
      <c r="R11" s="173" t="s">
        <v>99</v>
      </c>
      <c r="S11" s="173" t="s">
        <v>63</v>
      </c>
    </row>
    <row r="12" spans="2:19" s="141" customFormat="1" ht="15.75" thickBot="1">
      <c r="B12" s="144">
        <v>1</v>
      </c>
      <c r="C12" s="143">
        <v>2</v>
      </c>
      <c r="D12" s="144">
        <v>3</v>
      </c>
      <c r="E12" s="143">
        <v>4</v>
      </c>
      <c r="F12" s="143">
        <v>5</v>
      </c>
      <c r="G12" s="143" t="s">
        <v>137</v>
      </c>
      <c r="H12" s="143">
        <v>7</v>
      </c>
      <c r="I12" s="143">
        <v>8</v>
      </c>
      <c r="J12" s="143">
        <v>9</v>
      </c>
      <c r="K12" s="143">
        <v>10</v>
      </c>
      <c r="L12" s="143">
        <v>11</v>
      </c>
      <c r="M12" s="143">
        <v>12</v>
      </c>
      <c r="N12" s="143">
        <v>13</v>
      </c>
      <c r="O12" s="143">
        <v>14</v>
      </c>
      <c r="P12" s="143">
        <v>15</v>
      </c>
      <c r="Q12" s="143">
        <v>16</v>
      </c>
      <c r="R12" s="143">
        <v>17</v>
      </c>
      <c r="S12" s="143">
        <v>18</v>
      </c>
    </row>
    <row r="13" spans="2:19" ht="20.25">
      <c r="B13" s="219" t="s">
        <v>12</v>
      </c>
      <c r="C13" s="147" t="s">
        <v>104</v>
      </c>
      <c r="D13" s="171"/>
      <c r="E13" s="162">
        <f>SUM(E14:E24)</f>
        <v>1363000</v>
      </c>
      <c r="F13" s="162">
        <f aca="true" t="shared" si="0" ref="F13:S13">SUM(F14:F24)</f>
        <v>0</v>
      </c>
      <c r="G13" s="162">
        <f t="shared" si="0"/>
        <v>1363000</v>
      </c>
      <c r="H13" s="162">
        <f t="shared" si="0"/>
        <v>142500</v>
      </c>
      <c r="I13" s="162">
        <f t="shared" si="0"/>
        <v>126500</v>
      </c>
      <c r="J13" s="162">
        <f t="shared" si="0"/>
        <v>121500</v>
      </c>
      <c r="K13" s="162">
        <f t="shared" si="0"/>
        <v>113500</v>
      </c>
      <c r="L13" s="162">
        <f t="shared" si="0"/>
        <v>110500</v>
      </c>
      <c r="M13" s="162">
        <f t="shared" si="0"/>
        <v>109500</v>
      </c>
      <c r="N13" s="162">
        <f t="shared" si="0"/>
        <v>119500</v>
      </c>
      <c r="O13" s="162">
        <f t="shared" si="0"/>
        <v>105000</v>
      </c>
      <c r="P13" s="162">
        <f t="shared" si="0"/>
        <v>105000</v>
      </c>
      <c r="Q13" s="162">
        <f t="shared" si="0"/>
        <v>104500</v>
      </c>
      <c r="R13" s="162">
        <f t="shared" si="0"/>
        <v>102500</v>
      </c>
      <c r="S13" s="204">
        <f t="shared" si="0"/>
        <v>102500</v>
      </c>
    </row>
    <row r="14" spans="2:19" ht="20.25">
      <c r="B14" s="26">
        <v>1</v>
      </c>
      <c r="C14" s="117" t="s">
        <v>38</v>
      </c>
      <c r="D14" s="163">
        <v>611100</v>
      </c>
      <c r="E14" s="164">
        <v>974000</v>
      </c>
      <c r="F14" s="164"/>
      <c r="G14" s="164">
        <f>SUM(H14:S14)</f>
        <v>974000</v>
      </c>
      <c r="H14" s="164">
        <v>84000</v>
      </c>
      <c r="I14" s="164">
        <v>83000</v>
      </c>
      <c r="J14" s="164">
        <v>82000</v>
      </c>
      <c r="K14" s="164">
        <v>82000</v>
      </c>
      <c r="L14" s="164">
        <v>81000</v>
      </c>
      <c r="M14" s="164">
        <v>81000</v>
      </c>
      <c r="N14" s="164">
        <v>81000</v>
      </c>
      <c r="O14" s="164">
        <v>80000</v>
      </c>
      <c r="P14" s="164">
        <v>80000</v>
      </c>
      <c r="Q14" s="164">
        <v>80000</v>
      </c>
      <c r="R14" s="164">
        <v>80000</v>
      </c>
      <c r="S14" s="206">
        <v>80000</v>
      </c>
    </row>
    <row r="15" spans="2:19" ht="37.5">
      <c r="B15" s="32">
        <v>2</v>
      </c>
      <c r="C15" s="124" t="s">
        <v>80</v>
      </c>
      <c r="D15" s="166">
        <v>611200</v>
      </c>
      <c r="E15" s="164">
        <v>130000</v>
      </c>
      <c r="F15" s="164"/>
      <c r="G15" s="164">
        <f>SUM(H15:S15)</f>
        <v>130000</v>
      </c>
      <c r="H15" s="164">
        <v>15000</v>
      </c>
      <c r="I15" s="164">
        <v>13000</v>
      </c>
      <c r="J15" s="164">
        <v>11000</v>
      </c>
      <c r="K15" s="164">
        <v>10000</v>
      </c>
      <c r="L15" s="164">
        <v>10000</v>
      </c>
      <c r="M15" s="164">
        <v>10000</v>
      </c>
      <c r="N15" s="164">
        <v>21000</v>
      </c>
      <c r="O15" s="164">
        <v>8000</v>
      </c>
      <c r="P15" s="164">
        <v>8000</v>
      </c>
      <c r="Q15" s="164">
        <v>8000</v>
      </c>
      <c r="R15" s="164">
        <v>8000</v>
      </c>
      <c r="S15" s="164">
        <v>8000</v>
      </c>
    </row>
    <row r="16" spans="2:19" ht="20.25">
      <c r="B16" s="32">
        <v>3</v>
      </c>
      <c r="C16" s="119" t="s">
        <v>14</v>
      </c>
      <c r="D16" s="166">
        <v>613100</v>
      </c>
      <c r="E16" s="164">
        <v>18000</v>
      </c>
      <c r="F16" s="164"/>
      <c r="G16" s="164">
        <f aca="true" t="shared" si="1" ref="G16:G61">SUM(H16:S16)</f>
        <v>18000</v>
      </c>
      <c r="H16" s="164">
        <v>4000</v>
      </c>
      <c r="I16" s="164">
        <v>3000</v>
      </c>
      <c r="J16" s="164">
        <v>2000</v>
      </c>
      <c r="K16" s="164">
        <v>1500</v>
      </c>
      <c r="L16" s="164">
        <v>1500</v>
      </c>
      <c r="M16" s="164">
        <v>1500</v>
      </c>
      <c r="N16" s="164">
        <v>1000</v>
      </c>
      <c r="O16" s="164">
        <v>1000</v>
      </c>
      <c r="P16" s="164">
        <v>1000</v>
      </c>
      <c r="Q16" s="164">
        <v>500</v>
      </c>
      <c r="R16" s="164">
        <v>500</v>
      </c>
      <c r="S16" s="206">
        <v>500</v>
      </c>
    </row>
    <row r="17" spans="2:19" ht="37.5">
      <c r="B17" s="32">
        <v>4</v>
      </c>
      <c r="C17" s="124" t="s">
        <v>81</v>
      </c>
      <c r="D17" s="166">
        <v>613200</v>
      </c>
      <c r="E17" s="164">
        <v>18000</v>
      </c>
      <c r="F17" s="164"/>
      <c r="G17" s="164">
        <f t="shared" si="1"/>
        <v>18000</v>
      </c>
      <c r="H17" s="164">
        <v>3000</v>
      </c>
      <c r="I17" s="164">
        <v>2000</v>
      </c>
      <c r="J17" s="164">
        <v>2000</v>
      </c>
      <c r="K17" s="164">
        <v>2000</v>
      </c>
      <c r="L17" s="164">
        <v>1500</v>
      </c>
      <c r="M17" s="164">
        <v>1500</v>
      </c>
      <c r="N17" s="164">
        <v>1000</v>
      </c>
      <c r="O17" s="164">
        <v>1000</v>
      </c>
      <c r="P17" s="164">
        <v>1000</v>
      </c>
      <c r="Q17" s="164">
        <v>1000</v>
      </c>
      <c r="R17" s="164">
        <v>1000</v>
      </c>
      <c r="S17" s="206">
        <v>1000</v>
      </c>
    </row>
    <row r="18" spans="2:19" ht="37.5">
      <c r="B18" s="32">
        <v>5</v>
      </c>
      <c r="C18" s="124" t="s">
        <v>16</v>
      </c>
      <c r="D18" s="166">
        <v>613300</v>
      </c>
      <c r="E18" s="164">
        <v>21000</v>
      </c>
      <c r="F18" s="164"/>
      <c r="G18" s="164">
        <f t="shared" si="1"/>
        <v>21000</v>
      </c>
      <c r="H18" s="164">
        <v>5000</v>
      </c>
      <c r="I18" s="164">
        <v>3000</v>
      </c>
      <c r="J18" s="164">
        <v>3000</v>
      </c>
      <c r="K18" s="164">
        <v>2000</v>
      </c>
      <c r="L18" s="164">
        <v>1500</v>
      </c>
      <c r="M18" s="164">
        <v>1000</v>
      </c>
      <c r="N18" s="164">
        <v>1000</v>
      </c>
      <c r="O18" s="164">
        <v>500</v>
      </c>
      <c r="P18" s="164">
        <v>1000</v>
      </c>
      <c r="Q18" s="164">
        <v>1000</v>
      </c>
      <c r="R18" s="164">
        <v>1000</v>
      </c>
      <c r="S18" s="164">
        <v>1000</v>
      </c>
    </row>
    <row r="19" spans="2:19" ht="20.25">
      <c r="B19" s="32">
        <v>6</v>
      </c>
      <c r="C19" s="119" t="s">
        <v>40</v>
      </c>
      <c r="D19" s="166">
        <v>613400</v>
      </c>
      <c r="E19" s="164">
        <v>15000</v>
      </c>
      <c r="F19" s="164"/>
      <c r="G19" s="164">
        <f t="shared" si="1"/>
        <v>15000</v>
      </c>
      <c r="H19" s="164">
        <v>3000</v>
      </c>
      <c r="I19" s="164">
        <v>2000</v>
      </c>
      <c r="J19" s="164">
        <v>1500</v>
      </c>
      <c r="K19" s="164">
        <v>1500</v>
      </c>
      <c r="L19" s="164">
        <v>1500</v>
      </c>
      <c r="M19" s="164">
        <v>1000</v>
      </c>
      <c r="N19" s="164">
        <v>1000</v>
      </c>
      <c r="O19" s="164">
        <v>500</v>
      </c>
      <c r="P19" s="164">
        <v>1000</v>
      </c>
      <c r="Q19" s="164">
        <v>1000</v>
      </c>
      <c r="R19" s="164">
        <v>500</v>
      </c>
      <c r="S19" s="206">
        <v>500</v>
      </c>
    </row>
    <row r="20" spans="2:19" ht="37.5">
      <c r="B20" s="32">
        <v>7</v>
      </c>
      <c r="C20" s="124" t="s">
        <v>41</v>
      </c>
      <c r="D20" s="166">
        <v>613500</v>
      </c>
      <c r="E20" s="164">
        <v>9000</v>
      </c>
      <c r="F20" s="164"/>
      <c r="G20" s="164">
        <f t="shared" si="1"/>
        <v>9000</v>
      </c>
      <c r="H20" s="164">
        <v>2500</v>
      </c>
      <c r="I20" s="164">
        <v>1500</v>
      </c>
      <c r="J20" s="164">
        <v>1000</v>
      </c>
      <c r="K20" s="164">
        <v>500</v>
      </c>
      <c r="L20" s="164">
        <v>500</v>
      </c>
      <c r="M20" s="164">
        <v>500</v>
      </c>
      <c r="N20" s="164">
        <v>500</v>
      </c>
      <c r="O20" s="164">
        <v>500</v>
      </c>
      <c r="P20" s="164">
        <v>500</v>
      </c>
      <c r="Q20" s="164">
        <v>500</v>
      </c>
      <c r="R20" s="164">
        <v>250</v>
      </c>
      <c r="S20" s="206">
        <v>250</v>
      </c>
    </row>
    <row r="21" spans="2:19" ht="20.25">
      <c r="B21" s="32">
        <v>8</v>
      </c>
      <c r="C21" s="119" t="s">
        <v>101</v>
      </c>
      <c r="D21" s="166">
        <v>613600</v>
      </c>
      <c r="E21" s="164">
        <v>130000</v>
      </c>
      <c r="F21" s="164"/>
      <c r="G21" s="164">
        <f t="shared" si="1"/>
        <v>130000</v>
      </c>
      <c r="H21" s="164">
        <v>11000</v>
      </c>
      <c r="I21" s="164">
        <v>11000</v>
      </c>
      <c r="J21" s="164">
        <v>11000</v>
      </c>
      <c r="K21" s="164">
        <v>11000</v>
      </c>
      <c r="L21" s="164">
        <v>11000</v>
      </c>
      <c r="M21" s="164">
        <v>11000</v>
      </c>
      <c r="N21" s="164">
        <v>11000</v>
      </c>
      <c r="O21" s="164">
        <v>11000</v>
      </c>
      <c r="P21" s="164">
        <v>11000</v>
      </c>
      <c r="Q21" s="164">
        <v>11000</v>
      </c>
      <c r="R21" s="164">
        <v>10000</v>
      </c>
      <c r="S21" s="164">
        <v>10000</v>
      </c>
    </row>
    <row r="22" spans="2:19" ht="20.25">
      <c r="B22" s="32">
        <v>9</v>
      </c>
      <c r="C22" s="119" t="s">
        <v>18</v>
      </c>
      <c r="D22" s="166">
        <v>613700</v>
      </c>
      <c r="E22" s="164">
        <v>14000</v>
      </c>
      <c r="F22" s="164"/>
      <c r="G22" s="164">
        <f t="shared" si="1"/>
        <v>14000</v>
      </c>
      <c r="H22" s="164">
        <v>3500</v>
      </c>
      <c r="I22" s="164">
        <v>3000</v>
      </c>
      <c r="J22" s="164">
        <v>3000</v>
      </c>
      <c r="K22" s="164">
        <v>1000</v>
      </c>
      <c r="L22" s="164">
        <v>500</v>
      </c>
      <c r="M22" s="164">
        <v>500</v>
      </c>
      <c r="N22" s="164">
        <v>500</v>
      </c>
      <c r="O22" s="164">
        <v>500</v>
      </c>
      <c r="P22" s="164">
        <v>500</v>
      </c>
      <c r="Q22" s="164">
        <v>500</v>
      </c>
      <c r="R22" s="164">
        <v>250</v>
      </c>
      <c r="S22" s="206">
        <v>250</v>
      </c>
    </row>
    <row r="23" spans="2:19" ht="57" customHeight="1">
      <c r="B23" s="32">
        <v>10</v>
      </c>
      <c r="C23" s="124" t="s">
        <v>83</v>
      </c>
      <c r="D23" s="166">
        <v>613800</v>
      </c>
      <c r="E23" s="164">
        <v>2000</v>
      </c>
      <c r="F23" s="164"/>
      <c r="G23" s="164">
        <f t="shared" si="1"/>
        <v>2000</v>
      </c>
      <c r="H23" s="164">
        <v>1500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500</v>
      </c>
      <c r="P23" s="164">
        <v>0</v>
      </c>
      <c r="Q23" s="164">
        <v>0</v>
      </c>
      <c r="R23" s="164">
        <v>0</v>
      </c>
      <c r="S23" s="206">
        <v>0</v>
      </c>
    </row>
    <row r="24" spans="2:19" ht="37.5">
      <c r="B24" s="32">
        <v>11</v>
      </c>
      <c r="C24" s="124" t="s">
        <v>20</v>
      </c>
      <c r="D24" s="166">
        <v>613900</v>
      </c>
      <c r="E24" s="164">
        <v>32000</v>
      </c>
      <c r="F24" s="164"/>
      <c r="G24" s="164">
        <f t="shared" si="1"/>
        <v>32000</v>
      </c>
      <c r="H24" s="164">
        <v>10000</v>
      </c>
      <c r="I24" s="164">
        <v>5000</v>
      </c>
      <c r="J24" s="164">
        <v>5000</v>
      </c>
      <c r="K24" s="164">
        <v>2000</v>
      </c>
      <c r="L24" s="164">
        <v>1500</v>
      </c>
      <c r="M24" s="164">
        <v>1500</v>
      </c>
      <c r="N24" s="164">
        <v>1500</v>
      </c>
      <c r="O24" s="164">
        <v>1500</v>
      </c>
      <c r="P24" s="164">
        <v>1000</v>
      </c>
      <c r="Q24" s="164">
        <v>1000</v>
      </c>
      <c r="R24" s="164">
        <v>1000</v>
      </c>
      <c r="S24" s="206">
        <v>1000</v>
      </c>
    </row>
    <row r="25" spans="2:19" ht="65.25" customHeight="1" thickBot="1">
      <c r="B25" s="220" t="s">
        <v>21</v>
      </c>
      <c r="C25" s="145" t="s">
        <v>103</v>
      </c>
      <c r="D25" s="181">
        <v>614000</v>
      </c>
      <c r="E25" s="167">
        <f>E26+E29+E31+E40+E43+E45</f>
        <v>0</v>
      </c>
      <c r="F25" s="167">
        <f aca="true" t="shared" si="2" ref="F25:S25">F26+F29+F31+F40+F43+F45</f>
        <v>0</v>
      </c>
      <c r="G25" s="167">
        <f t="shared" si="2"/>
        <v>0</v>
      </c>
      <c r="H25" s="167">
        <f t="shared" si="2"/>
        <v>0</v>
      </c>
      <c r="I25" s="167">
        <f t="shared" si="2"/>
        <v>0</v>
      </c>
      <c r="J25" s="167">
        <f t="shared" si="2"/>
        <v>0</v>
      </c>
      <c r="K25" s="167">
        <f t="shared" si="2"/>
        <v>0</v>
      </c>
      <c r="L25" s="167">
        <f t="shared" si="2"/>
        <v>0</v>
      </c>
      <c r="M25" s="167">
        <f t="shared" si="2"/>
        <v>0</v>
      </c>
      <c r="N25" s="167">
        <f t="shared" si="2"/>
        <v>0</v>
      </c>
      <c r="O25" s="167">
        <f t="shared" si="2"/>
        <v>0</v>
      </c>
      <c r="P25" s="167">
        <f t="shared" si="2"/>
        <v>0</v>
      </c>
      <c r="Q25" s="167">
        <f t="shared" si="2"/>
        <v>0</v>
      </c>
      <c r="R25" s="167">
        <f t="shared" si="2"/>
        <v>0</v>
      </c>
      <c r="S25" s="209">
        <f t="shared" si="2"/>
        <v>0</v>
      </c>
    </row>
    <row r="26" spans="2:19" ht="20.25">
      <c r="B26" s="221">
        <v>1</v>
      </c>
      <c r="C26" s="191" t="s">
        <v>85</v>
      </c>
      <c r="D26" s="180">
        <v>614100</v>
      </c>
      <c r="E26" s="276">
        <f>E27+E28</f>
        <v>0</v>
      </c>
      <c r="F26" s="276">
        <f>F27+F28</f>
        <v>0</v>
      </c>
      <c r="G26" s="276">
        <f aca="true" t="shared" si="3" ref="G26:S26">G27+G28</f>
        <v>0</v>
      </c>
      <c r="H26" s="276">
        <f t="shared" si="3"/>
        <v>0</v>
      </c>
      <c r="I26" s="276">
        <f t="shared" si="3"/>
        <v>0</v>
      </c>
      <c r="J26" s="276">
        <f t="shared" si="3"/>
        <v>0</v>
      </c>
      <c r="K26" s="276">
        <f t="shared" si="3"/>
        <v>0</v>
      </c>
      <c r="L26" s="276">
        <f t="shared" si="3"/>
        <v>0</v>
      </c>
      <c r="M26" s="276">
        <f t="shared" si="3"/>
        <v>0</v>
      </c>
      <c r="N26" s="276">
        <f t="shared" si="3"/>
        <v>0</v>
      </c>
      <c r="O26" s="276">
        <f t="shared" si="3"/>
        <v>0</v>
      </c>
      <c r="P26" s="276">
        <f t="shared" si="3"/>
        <v>0</v>
      </c>
      <c r="Q26" s="276">
        <f t="shared" si="3"/>
        <v>0</v>
      </c>
      <c r="R26" s="276">
        <f t="shared" si="3"/>
        <v>0</v>
      </c>
      <c r="S26" s="277">
        <f t="shared" si="3"/>
        <v>0</v>
      </c>
    </row>
    <row r="27" spans="2:19" ht="20.25">
      <c r="B27" s="37"/>
      <c r="C27" s="121"/>
      <c r="D27" s="168"/>
      <c r="E27" s="164"/>
      <c r="F27" s="164"/>
      <c r="G27" s="164">
        <f t="shared" si="1"/>
        <v>0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206"/>
    </row>
    <row r="28" spans="2:19" ht="20.25">
      <c r="B28" s="37"/>
      <c r="C28" s="121"/>
      <c r="D28" s="168"/>
      <c r="E28" s="164"/>
      <c r="F28" s="164"/>
      <c r="G28" s="164">
        <f t="shared" si="1"/>
        <v>0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206"/>
    </row>
    <row r="29" spans="2:19" ht="20.25">
      <c r="B29" s="37">
        <v>2</v>
      </c>
      <c r="C29" s="121" t="s">
        <v>86</v>
      </c>
      <c r="D29" s="168">
        <v>614200</v>
      </c>
      <c r="E29" s="164">
        <f>E30</f>
        <v>0</v>
      </c>
      <c r="F29" s="164">
        <f aca="true" t="shared" si="4" ref="F29:S29">F30</f>
        <v>0</v>
      </c>
      <c r="G29" s="164">
        <f t="shared" si="4"/>
        <v>0</v>
      </c>
      <c r="H29" s="164">
        <f t="shared" si="4"/>
        <v>0</v>
      </c>
      <c r="I29" s="164">
        <f t="shared" si="4"/>
        <v>0</v>
      </c>
      <c r="J29" s="164">
        <f t="shared" si="4"/>
        <v>0</v>
      </c>
      <c r="K29" s="164">
        <f t="shared" si="4"/>
        <v>0</v>
      </c>
      <c r="L29" s="164">
        <f t="shared" si="4"/>
        <v>0</v>
      </c>
      <c r="M29" s="164">
        <f t="shared" si="4"/>
        <v>0</v>
      </c>
      <c r="N29" s="164">
        <f t="shared" si="4"/>
        <v>0</v>
      </c>
      <c r="O29" s="164">
        <f t="shared" si="4"/>
        <v>0</v>
      </c>
      <c r="P29" s="164">
        <f t="shared" si="4"/>
        <v>0</v>
      </c>
      <c r="Q29" s="164">
        <f t="shared" si="4"/>
        <v>0</v>
      </c>
      <c r="R29" s="164">
        <f t="shared" si="4"/>
        <v>0</v>
      </c>
      <c r="S29" s="206">
        <f t="shared" si="4"/>
        <v>0</v>
      </c>
    </row>
    <row r="30" spans="2:19" ht="20.25">
      <c r="B30" s="37"/>
      <c r="C30" s="121"/>
      <c r="D30" s="168"/>
      <c r="E30" s="164"/>
      <c r="F30" s="164"/>
      <c r="G30" s="164">
        <f t="shared" si="1"/>
        <v>0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206"/>
    </row>
    <row r="31" spans="2:19" ht="37.5">
      <c r="B31" s="37">
        <v>3</v>
      </c>
      <c r="C31" s="124" t="s">
        <v>87</v>
      </c>
      <c r="D31" s="168">
        <v>614300</v>
      </c>
      <c r="E31" s="164">
        <f>SUM(E32:E39)</f>
        <v>0</v>
      </c>
      <c r="F31" s="164">
        <f aca="true" t="shared" si="5" ref="F31:S31">SUM(F32:F39)</f>
        <v>0</v>
      </c>
      <c r="G31" s="164">
        <f t="shared" si="5"/>
        <v>0</v>
      </c>
      <c r="H31" s="164">
        <f t="shared" si="5"/>
        <v>0</v>
      </c>
      <c r="I31" s="164">
        <f t="shared" si="5"/>
        <v>0</v>
      </c>
      <c r="J31" s="164">
        <f t="shared" si="5"/>
        <v>0</v>
      </c>
      <c r="K31" s="164">
        <f t="shared" si="5"/>
        <v>0</v>
      </c>
      <c r="L31" s="164">
        <f t="shared" si="5"/>
        <v>0</v>
      </c>
      <c r="M31" s="164">
        <f t="shared" si="5"/>
        <v>0</v>
      </c>
      <c r="N31" s="164">
        <f t="shared" si="5"/>
        <v>0</v>
      </c>
      <c r="O31" s="164">
        <f t="shared" si="5"/>
        <v>0</v>
      </c>
      <c r="P31" s="164">
        <f t="shared" si="5"/>
        <v>0</v>
      </c>
      <c r="Q31" s="164">
        <f t="shared" si="5"/>
        <v>0</v>
      </c>
      <c r="R31" s="164">
        <f t="shared" si="5"/>
        <v>0</v>
      </c>
      <c r="S31" s="206">
        <f t="shared" si="5"/>
        <v>0</v>
      </c>
    </row>
    <row r="32" spans="2:19" ht="20.25">
      <c r="B32" s="37"/>
      <c r="C32" s="121"/>
      <c r="D32" s="168"/>
      <c r="E32" s="164"/>
      <c r="F32" s="164"/>
      <c r="G32" s="164">
        <f t="shared" si="1"/>
        <v>0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206"/>
    </row>
    <row r="33" spans="2:19" ht="20.25">
      <c r="B33" s="37"/>
      <c r="C33" s="121"/>
      <c r="D33" s="168"/>
      <c r="E33" s="164"/>
      <c r="F33" s="164"/>
      <c r="G33" s="164">
        <f t="shared" si="1"/>
        <v>0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206"/>
    </row>
    <row r="34" spans="2:19" ht="20.25">
      <c r="B34" s="37"/>
      <c r="C34" s="121"/>
      <c r="D34" s="168"/>
      <c r="E34" s="164"/>
      <c r="F34" s="164"/>
      <c r="G34" s="164">
        <f t="shared" si="1"/>
        <v>0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206"/>
    </row>
    <row r="35" spans="2:19" ht="20.25">
      <c r="B35" s="37"/>
      <c r="C35" s="121"/>
      <c r="D35" s="168"/>
      <c r="E35" s="164"/>
      <c r="F35" s="164"/>
      <c r="G35" s="164">
        <f t="shared" si="1"/>
        <v>0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206"/>
    </row>
    <row r="36" spans="2:19" ht="20.25">
      <c r="B36" s="32"/>
      <c r="C36" s="121"/>
      <c r="D36" s="166"/>
      <c r="E36" s="165"/>
      <c r="F36" s="165"/>
      <c r="G36" s="164">
        <f t="shared" si="1"/>
        <v>0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206"/>
    </row>
    <row r="37" spans="2:19" ht="20.25">
      <c r="B37" s="37"/>
      <c r="C37" s="121"/>
      <c r="D37" s="168"/>
      <c r="E37" s="164"/>
      <c r="F37" s="164"/>
      <c r="G37" s="164">
        <f t="shared" si="1"/>
        <v>0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206"/>
    </row>
    <row r="38" spans="2:19" ht="20.25">
      <c r="B38" s="37"/>
      <c r="C38" s="121"/>
      <c r="D38" s="168"/>
      <c r="E38" s="164"/>
      <c r="F38" s="164"/>
      <c r="G38" s="164">
        <f t="shared" si="1"/>
        <v>0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206"/>
    </row>
    <row r="39" spans="2:19" ht="20.25">
      <c r="B39" s="32"/>
      <c r="C39" s="121"/>
      <c r="D39" s="166"/>
      <c r="E39" s="165"/>
      <c r="F39" s="165"/>
      <c r="G39" s="164">
        <f t="shared" si="1"/>
        <v>0</v>
      </c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206"/>
    </row>
    <row r="40" spans="2:19" ht="20.25">
      <c r="B40" s="37">
        <v>4</v>
      </c>
      <c r="C40" s="121" t="s">
        <v>88</v>
      </c>
      <c r="D40" s="168">
        <v>614700</v>
      </c>
      <c r="E40" s="164">
        <f>SUM(E41:E42)</f>
        <v>0</v>
      </c>
      <c r="F40" s="164">
        <f aca="true" t="shared" si="6" ref="F40:S40">SUM(F41:F42)</f>
        <v>0</v>
      </c>
      <c r="G40" s="164">
        <f t="shared" si="6"/>
        <v>0</v>
      </c>
      <c r="H40" s="164">
        <f>SUM(H41:H42)</f>
        <v>0</v>
      </c>
      <c r="I40" s="164">
        <f t="shared" si="6"/>
        <v>0</v>
      </c>
      <c r="J40" s="164">
        <f t="shared" si="6"/>
        <v>0</v>
      </c>
      <c r="K40" s="164">
        <f t="shared" si="6"/>
        <v>0</v>
      </c>
      <c r="L40" s="164">
        <f t="shared" si="6"/>
        <v>0</v>
      </c>
      <c r="M40" s="164">
        <f t="shared" si="6"/>
        <v>0</v>
      </c>
      <c r="N40" s="164">
        <f t="shared" si="6"/>
        <v>0</v>
      </c>
      <c r="O40" s="164">
        <f t="shared" si="6"/>
        <v>0</v>
      </c>
      <c r="P40" s="164">
        <f t="shared" si="6"/>
        <v>0</v>
      </c>
      <c r="Q40" s="164">
        <f t="shared" si="6"/>
        <v>0</v>
      </c>
      <c r="R40" s="164">
        <f t="shared" si="6"/>
        <v>0</v>
      </c>
      <c r="S40" s="206">
        <f t="shared" si="6"/>
        <v>0</v>
      </c>
    </row>
    <row r="41" spans="2:19" ht="20.25">
      <c r="B41" s="37"/>
      <c r="C41" s="121"/>
      <c r="D41" s="168"/>
      <c r="E41" s="164"/>
      <c r="F41" s="164"/>
      <c r="G41" s="164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6"/>
    </row>
    <row r="42" spans="2:19" ht="20.25">
      <c r="B42" s="37"/>
      <c r="C42" s="121"/>
      <c r="D42" s="168"/>
      <c r="E42" s="164"/>
      <c r="F42" s="164"/>
      <c r="G42" s="164">
        <f t="shared" si="1"/>
        <v>0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206"/>
    </row>
    <row r="43" spans="2:19" ht="20.25">
      <c r="B43" s="37">
        <v>5</v>
      </c>
      <c r="C43" s="121" t="s">
        <v>89</v>
      </c>
      <c r="D43" s="168">
        <v>614800</v>
      </c>
      <c r="E43" s="164">
        <f>E44</f>
        <v>0</v>
      </c>
      <c r="F43" s="164">
        <f aca="true" t="shared" si="7" ref="F43:S43">F44</f>
        <v>0</v>
      </c>
      <c r="G43" s="164">
        <f t="shared" si="7"/>
        <v>0</v>
      </c>
      <c r="H43" s="164">
        <f t="shared" si="7"/>
        <v>0</v>
      </c>
      <c r="I43" s="164">
        <f t="shared" si="7"/>
        <v>0</v>
      </c>
      <c r="J43" s="164">
        <f t="shared" si="7"/>
        <v>0</v>
      </c>
      <c r="K43" s="164">
        <f t="shared" si="7"/>
        <v>0</v>
      </c>
      <c r="L43" s="164">
        <f t="shared" si="7"/>
        <v>0</v>
      </c>
      <c r="M43" s="164">
        <f t="shared" si="7"/>
        <v>0</v>
      </c>
      <c r="N43" s="164">
        <f t="shared" si="7"/>
        <v>0</v>
      </c>
      <c r="O43" s="164">
        <f t="shared" si="7"/>
        <v>0</v>
      </c>
      <c r="P43" s="164">
        <f t="shared" si="7"/>
        <v>0</v>
      </c>
      <c r="Q43" s="164">
        <f t="shared" si="7"/>
        <v>0</v>
      </c>
      <c r="R43" s="164">
        <f t="shared" si="7"/>
        <v>0</v>
      </c>
      <c r="S43" s="206">
        <f t="shared" si="7"/>
        <v>0</v>
      </c>
    </row>
    <row r="44" spans="2:19" ht="20.25">
      <c r="B44" s="37"/>
      <c r="C44" s="121"/>
      <c r="D44" s="168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6"/>
    </row>
    <row r="45" spans="2:19" ht="20.25">
      <c r="B45" s="37">
        <v>6</v>
      </c>
      <c r="C45" s="121" t="s">
        <v>90</v>
      </c>
      <c r="D45" s="168">
        <v>614900</v>
      </c>
      <c r="E45" s="164">
        <f>E46</f>
        <v>0</v>
      </c>
      <c r="F45" s="164">
        <f aca="true" t="shared" si="8" ref="F45:S45">F46</f>
        <v>0</v>
      </c>
      <c r="G45" s="164">
        <f t="shared" si="8"/>
        <v>0</v>
      </c>
      <c r="H45" s="164">
        <f t="shared" si="8"/>
        <v>0</v>
      </c>
      <c r="I45" s="164">
        <f t="shared" si="8"/>
        <v>0</v>
      </c>
      <c r="J45" s="164">
        <f t="shared" si="8"/>
        <v>0</v>
      </c>
      <c r="K45" s="164">
        <f t="shared" si="8"/>
        <v>0</v>
      </c>
      <c r="L45" s="164">
        <f t="shared" si="8"/>
        <v>0</v>
      </c>
      <c r="M45" s="164">
        <f t="shared" si="8"/>
        <v>0</v>
      </c>
      <c r="N45" s="164">
        <f t="shared" si="8"/>
        <v>0</v>
      </c>
      <c r="O45" s="164">
        <f t="shared" si="8"/>
        <v>0</v>
      </c>
      <c r="P45" s="164">
        <f t="shared" si="8"/>
        <v>0</v>
      </c>
      <c r="Q45" s="164">
        <f t="shared" si="8"/>
        <v>0</v>
      </c>
      <c r="R45" s="164">
        <f t="shared" si="8"/>
        <v>0</v>
      </c>
      <c r="S45" s="206">
        <f t="shared" si="8"/>
        <v>0</v>
      </c>
    </row>
    <row r="46" spans="2:19" ht="20.25">
      <c r="B46" s="32"/>
      <c r="C46" s="117"/>
      <c r="D46" s="170"/>
      <c r="E46" s="164"/>
      <c r="F46" s="164"/>
      <c r="G46" s="164">
        <f t="shared" si="1"/>
        <v>0</v>
      </c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206"/>
    </row>
    <row r="47" spans="2:19" ht="38.25" thickBot="1">
      <c r="B47" s="220" t="s">
        <v>23</v>
      </c>
      <c r="C47" s="145" t="s">
        <v>102</v>
      </c>
      <c r="D47" s="181">
        <v>615000</v>
      </c>
      <c r="E47" s="167">
        <f>E48+E51</f>
        <v>0</v>
      </c>
      <c r="F47" s="167">
        <f aca="true" t="shared" si="9" ref="F47:S47">F48+F51</f>
        <v>0</v>
      </c>
      <c r="G47" s="167">
        <f t="shared" si="9"/>
        <v>0</v>
      </c>
      <c r="H47" s="167">
        <f t="shared" si="9"/>
        <v>0</v>
      </c>
      <c r="I47" s="167">
        <f t="shared" si="9"/>
        <v>0</v>
      </c>
      <c r="J47" s="167">
        <f t="shared" si="9"/>
        <v>0</v>
      </c>
      <c r="K47" s="167">
        <f t="shared" si="9"/>
        <v>0</v>
      </c>
      <c r="L47" s="167">
        <f t="shared" si="9"/>
        <v>0</v>
      </c>
      <c r="M47" s="167">
        <f t="shared" si="9"/>
        <v>0</v>
      </c>
      <c r="N47" s="167">
        <f t="shared" si="9"/>
        <v>0</v>
      </c>
      <c r="O47" s="167">
        <f t="shared" si="9"/>
        <v>0</v>
      </c>
      <c r="P47" s="167">
        <f t="shared" si="9"/>
        <v>0</v>
      </c>
      <c r="Q47" s="167">
        <f t="shared" si="9"/>
        <v>0</v>
      </c>
      <c r="R47" s="167">
        <f t="shared" si="9"/>
        <v>0</v>
      </c>
      <c r="S47" s="209">
        <f t="shared" si="9"/>
        <v>0</v>
      </c>
    </row>
    <row r="48" spans="2:19" ht="37.5">
      <c r="B48" s="221">
        <v>1</v>
      </c>
      <c r="C48" s="191" t="s">
        <v>91</v>
      </c>
      <c r="D48" s="180">
        <v>615100</v>
      </c>
      <c r="E48" s="276">
        <f>SUM(E49:E50)</f>
        <v>0</v>
      </c>
      <c r="F48" s="276">
        <f aca="true" t="shared" si="10" ref="F48:S48">SUM(F49:F50)</f>
        <v>0</v>
      </c>
      <c r="G48" s="276">
        <f t="shared" si="10"/>
        <v>0</v>
      </c>
      <c r="H48" s="276">
        <f t="shared" si="10"/>
        <v>0</v>
      </c>
      <c r="I48" s="276">
        <f t="shared" si="10"/>
        <v>0</v>
      </c>
      <c r="J48" s="276">
        <f t="shared" si="10"/>
        <v>0</v>
      </c>
      <c r="K48" s="276">
        <f t="shared" si="10"/>
        <v>0</v>
      </c>
      <c r="L48" s="276">
        <f t="shared" si="10"/>
        <v>0</v>
      </c>
      <c r="M48" s="276">
        <f t="shared" si="10"/>
        <v>0</v>
      </c>
      <c r="N48" s="276">
        <f t="shared" si="10"/>
        <v>0</v>
      </c>
      <c r="O48" s="276">
        <f t="shared" si="10"/>
        <v>0</v>
      </c>
      <c r="P48" s="276">
        <f t="shared" si="10"/>
        <v>0</v>
      </c>
      <c r="Q48" s="276">
        <f t="shared" si="10"/>
        <v>0</v>
      </c>
      <c r="R48" s="276">
        <f t="shared" si="10"/>
        <v>0</v>
      </c>
      <c r="S48" s="277">
        <f t="shared" si="10"/>
        <v>0</v>
      </c>
    </row>
    <row r="49" spans="2:19" ht="20.25">
      <c r="B49" s="37"/>
      <c r="C49" s="121"/>
      <c r="D49" s="168"/>
      <c r="E49" s="169"/>
      <c r="F49" s="169"/>
      <c r="G49" s="164">
        <f t="shared" si="1"/>
        <v>0</v>
      </c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212"/>
    </row>
    <row r="50" spans="2:19" ht="20.25">
      <c r="B50" s="37"/>
      <c r="C50" s="121"/>
      <c r="D50" s="168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37.5">
      <c r="B51" s="37">
        <v>2</v>
      </c>
      <c r="C51" s="123" t="s">
        <v>92</v>
      </c>
      <c r="D51" s="168">
        <v>615200</v>
      </c>
      <c r="E51" s="169">
        <f>E52</f>
        <v>0</v>
      </c>
      <c r="F51" s="169">
        <f aca="true" t="shared" si="11" ref="F51:S51">F52</f>
        <v>0</v>
      </c>
      <c r="G51" s="169">
        <f t="shared" si="11"/>
        <v>0</v>
      </c>
      <c r="H51" s="169">
        <f t="shared" si="11"/>
        <v>0</v>
      </c>
      <c r="I51" s="169">
        <f t="shared" si="11"/>
        <v>0</v>
      </c>
      <c r="J51" s="169">
        <f t="shared" si="11"/>
        <v>0</v>
      </c>
      <c r="K51" s="169">
        <f t="shared" si="11"/>
        <v>0</v>
      </c>
      <c r="L51" s="169">
        <f t="shared" si="11"/>
        <v>0</v>
      </c>
      <c r="M51" s="169">
        <f t="shared" si="11"/>
        <v>0</v>
      </c>
      <c r="N51" s="169">
        <f t="shared" si="11"/>
        <v>0</v>
      </c>
      <c r="O51" s="169">
        <f t="shared" si="11"/>
        <v>0</v>
      </c>
      <c r="P51" s="169">
        <f t="shared" si="11"/>
        <v>0</v>
      </c>
      <c r="Q51" s="169">
        <f t="shared" si="11"/>
        <v>0</v>
      </c>
      <c r="R51" s="169">
        <f t="shared" si="11"/>
        <v>0</v>
      </c>
      <c r="S51" s="212">
        <f t="shared" si="11"/>
        <v>0</v>
      </c>
    </row>
    <row r="52" spans="2:19" ht="20.25">
      <c r="B52" s="37"/>
      <c r="C52" s="123"/>
      <c r="D52" s="168"/>
      <c r="E52" s="169"/>
      <c r="F52" s="169"/>
      <c r="G52" s="164">
        <f t="shared" si="1"/>
        <v>0</v>
      </c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212"/>
    </row>
    <row r="53" spans="2:19" ht="38.25" thickBot="1">
      <c r="B53" s="220" t="s">
        <v>24</v>
      </c>
      <c r="C53" s="145" t="s">
        <v>48</v>
      </c>
      <c r="D53" s="181">
        <v>616000</v>
      </c>
      <c r="E53" s="167">
        <f>E54</f>
        <v>0</v>
      </c>
      <c r="F53" s="167">
        <f aca="true" t="shared" si="12" ref="F53:S53">F54</f>
        <v>0</v>
      </c>
      <c r="G53" s="167">
        <f t="shared" si="12"/>
        <v>0</v>
      </c>
      <c r="H53" s="167">
        <f t="shared" si="12"/>
        <v>0</v>
      </c>
      <c r="I53" s="167">
        <f t="shared" si="12"/>
        <v>0</v>
      </c>
      <c r="J53" s="167">
        <f t="shared" si="12"/>
        <v>0</v>
      </c>
      <c r="K53" s="167">
        <f t="shared" si="12"/>
        <v>0</v>
      </c>
      <c r="L53" s="167">
        <f t="shared" si="12"/>
        <v>0</v>
      </c>
      <c r="M53" s="167">
        <f t="shared" si="12"/>
        <v>0</v>
      </c>
      <c r="N53" s="167">
        <f t="shared" si="12"/>
        <v>0</v>
      </c>
      <c r="O53" s="167">
        <f t="shared" si="12"/>
        <v>0</v>
      </c>
      <c r="P53" s="167">
        <f t="shared" si="12"/>
        <v>0</v>
      </c>
      <c r="Q53" s="167">
        <f t="shared" si="12"/>
        <v>0</v>
      </c>
      <c r="R53" s="167">
        <f t="shared" si="12"/>
        <v>0</v>
      </c>
      <c r="S53" s="209">
        <f t="shared" si="12"/>
        <v>0</v>
      </c>
    </row>
    <row r="54" spans="2:19" ht="20.25">
      <c r="B54" s="222">
        <v>1</v>
      </c>
      <c r="C54" s="190" t="s">
        <v>93</v>
      </c>
      <c r="D54" s="182">
        <v>616200</v>
      </c>
      <c r="E54" s="192"/>
      <c r="F54" s="192"/>
      <c r="G54" s="184">
        <f t="shared" si="1"/>
        <v>0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214"/>
    </row>
    <row r="55" spans="2:19" ht="57" thickBot="1">
      <c r="B55" s="220" t="s">
        <v>28</v>
      </c>
      <c r="C55" s="145" t="s">
        <v>157</v>
      </c>
      <c r="D55" s="189"/>
      <c r="E55" s="167">
        <f>SUM(E56:E61)</f>
        <v>3000</v>
      </c>
      <c r="F55" s="167">
        <f aca="true" t="shared" si="13" ref="F55:S55">SUM(F56:F61)</f>
        <v>0</v>
      </c>
      <c r="G55" s="167">
        <f t="shared" si="13"/>
        <v>3000</v>
      </c>
      <c r="H55" s="167">
        <f t="shared" si="13"/>
        <v>3000</v>
      </c>
      <c r="I55" s="167">
        <f t="shared" si="13"/>
        <v>0</v>
      </c>
      <c r="J55" s="167">
        <f t="shared" si="13"/>
        <v>0</v>
      </c>
      <c r="K55" s="167">
        <f t="shared" si="13"/>
        <v>0</v>
      </c>
      <c r="L55" s="167">
        <f t="shared" si="13"/>
        <v>0</v>
      </c>
      <c r="M55" s="167">
        <f t="shared" si="13"/>
        <v>0</v>
      </c>
      <c r="N55" s="167">
        <f t="shared" si="13"/>
        <v>0</v>
      </c>
      <c r="O55" s="167">
        <f t="shared" si="13"/>
        <v>0</v>
      </c>
      <c r="P55" s="167">
        <f t="shared" si="13"/>
        <v>0</v>
      </c>
      <c r="Q55" s="167">
        <f t="shared" si="13"/>
        <v>0</v>
      </c>
      <c r="R55" s="167">
        <f t="shared" si="13"/>
        <v>0</v>
      </c>
      <c r="S55" s="209">
        <f t="shared" si="13"/>
        <v>0</v>
      </c>
    </row>
    <row r="56" spans="2:20" ht="37.5">
      <c r="B56" s="223">
        <v>1</v>
      </c>
      <c r="C56" s="188" t="s">
        <v>94</v>
      </c>
      <c r="D56" s="183">
        <v>821100</v>
      </c>
      <c r="E56" s="184"/>
      <c r="F56" s="184"/>
      <c r="G56" s="184">
        <f t="shared" si="1"/>
        <v>0</v>
      </c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217"/>
      <c r="T56" s="179"/>
    </row>
    <row r="57" spans="2:20" ht="20.25">
      <c r="B57" s="32">
        <v>2</v>
      </c>
      <c r="C57" s="117" t="s">
        <v>43</v>
      </c>
      <c r="D57" s="170">
        <v>821200</v>
      </c>
      <c r="E57" s="164"/>
      <c r="F57" s="164"/>
      <c r="G57" s="164">
        <f t="shared" si="1"/>
        <v>0</v>
      </c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206"/>
      <c r="T57" s="179"/>
    </row>
    <row r="58" spans="2:20" ht="20.25">
      <c r="B58" s="32">
        <v>3</v>
      </c>
      <c r="C58" s="117" t="s">
        <v>44</v>
      </c>
      <c r="D58" s="170">
        <v>821300</v>
      </c>
      <c r="E58" s="164">
        <v>3000</v>
      </c>
      <c r="F58" s="164"/>
      <c r="G58" s="164">
        <f t="shared" si="1"/>
        <v>3000</v>
      </c>
      <c r="H58" s="164">
        <v>3000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  <c r="T58" s="179"/>
    </row>
    <row r="59" spans="2:19" ht="37.5">
      <c r="B59" s="32">
        <v>4</v>
      </c>
      <c r="C59" s="123" t="s">
        <v>45</v>
      </c>
      <c r="D59" s="170">
        <v>821400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5</v>
      </c>
      <c r="C60" s="123" t="s">
        <v>46</v>
      </c>
      <c r="D60" s="170">
        <v>821500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20" ht="42" customHeight="1">
      <c r="B61" s="32">
        <v>6</v>
      </c>
      <c r="C61" s="123" t="s">
        <v>47</v>
      </c>
      <c r="D61" s="170">
        <v>821600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  <c r="T61" s="11"/>
    </row>
    <row r="62" spans="2:20" ht="38.25" thickBot="1">
      <c r="B62" s="220"/>
      <c r="C62" s="145" t="s">
        <v>49</v>
      </c>
      <c r="D62" s="189"/>
      <c r="E62" s="167">
        <f>E55+E53+E47+E25+E13</f>
        <v>1366000</v>
      </c>
      <c r="F62" s="167">
        <f aca="true" t="shared" si="14" ref="F62:S62">F55+F53+F47+F25+F13</f>
        <v>0</v>
      </c>
      <c r="G62" s="167">
        <f t="shared" si="14"/>
        <v>1366000</v>
      </c>
      <c r="H62" s="167">
        <f t="shared" si="14"/>
        <v>145500</v>
      </c>
      <c r="I62" s="167">
        <f t="shared" si="14"/>
        <v>126500</v>
      </c>
      <c r="J62" s="167">
        <f t="shared" si="14"/>
        <v>121500</v>
      </c>
      <c r="K62" s="167">
        <f t="shared" si="14"/>
        <v>113500</v>
      </c>
      <c r="L62" s="167">
        <f t="shared" si="14"/>
        <v>110500</v>
      </c>
      <c r="M62" s="167">
        <f t="shared" si="14"/>
        <v>109500</v>
      </c>
      <c r="N62" s="167">
        <f t="shared" si="14"/>
        <v>119500</v>
      </c>
      <c r="O62" s="167">
        <f t="shared" si="14"/>
        <v>105000</v>
      </c>
      <c r="P62" s="167">
        <f t="shared" si="14"/>
        <v>105000</v>
      </c>
      <c r="Q62" s="167">
        <f t="shared" si="14"/>
        <v>104500</v>
      </c>
      <c r="R62" s="167">
        <f t="shared" si="14"/>
        <v>102500</v>
      </c>
      <c r="S62" s="209">
        <f t="shared" si="14"/>
        <v>102500</v>
      </c>
      <c r="T62" s="11"/>
    </row>
    <row r="63" spans="2:20" ht="20.25" customHeight="1">
      <c r="B63" s="135"/>
      <c r="C63" s="394" t="s">
        <v>121</v>
      </c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275"/>
      <c r="R63" s="275"/>
      <c r="S63" s="275"/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5.75" customHeight="1">
      <c r="B65" s="10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6"/>
      <c r="Q65" s="6"/>
      <c r="R65" s="6"/>
      <c r="S65" s="6"/>
      <c r="T65" s="11"/>
    </row>
    <row r="66" spans="2:20" ht="15.75" customHeight="1">
      <c r="B66" s="1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6"/>
      <c r="Q66" s="132"/>
      <c r="R66" s="132"/>
      <c r="S66" s="132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6"/>
      <c r="R67" s="6"/>
      <c r="S67" s="6"/>
      <c r="T67" s="11"/>
    </row>
    <row r="68" spans="2:20" ht="15" customHeight="1">
      <c r="B68" s="11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1"/>
      <c r="O68" s="13"/>
      <c r="P68" s="13"/>
      <c r="Q68" s="11"/>
      <c r="R68" s="134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F57" sheet="1" formatCells="0" formatColumns="0" formatRows="0"/>
  <mergeCells count="14">
    <mergeCell ref="C65:O65"/>
    <mergeCell ref="B7:O7"/>
    <mergeCell ref="B1:S1"/>
    <mergeCell ref="Q2:R3"/>
    <mergeCell ref="B3:C3"/>
    <mergeCell ref="D3:O3"/>
    <mergeCell ref="B9:B11"/>
    <mergeCell ref="C9:C11"/>
    <mergeCell ref="D9:D11"/>
    <mergeCell ref="E9:E11"/>
    <mergeCell ref="F9:F11"/>
    <mergeCell ref="G9:G11"/>
    <mergeCell ref="H9:S10"/>
    <mergeCell ref="C63:P6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Normal="60" zoomScaleSheetLayoutView="100" zoomScalePageLayoutView="0" workbookViewId="0" topLeftCell="L1">
      <selection activeCell="U24" sqref="U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 t="s">
        <v>347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 t="s">
        <v>159</v>
      </c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>
        <v>10</v>
      </c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 t="s">
        <v>349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 t="s">
        <v>348</v>
      </c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150000</v>
      </c>
      <c r="F14" s="162">
        <f aca="true" t="shared" si="0" ref="F14:S14">SUM(F15:F25)</f>
        <v>0</v>
      </c>
      <c r="G14" s="162">
        <f t="shared" si="0"/>
        <v>150000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150000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>
        <v>150000</v>
      </c>
      <c r="F25" s="164"/>
      <c r="G25" s="164">
        <f t="shared" si="1"/>
        <v>150000</v>
      </c>
      <c r="H25" s="164"/>
      <c r="I25" s="164"/>
      <c r="J25" s="164"/>
      <c r="K25" s="164">
        <v>150000</v>
      </c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150000</v>
      </c>
      <c r="F63" s="167">
        <f aca="true" t="shared" si="14" ref="F63:S63">F14+F26+F48+F54+F56</f>
        <v>0</v>
      </c>
      <c r="G63" s="167">
        <f t="shared" si="14"/>
        <v>150000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150000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7" sqref="B7:O7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C1">
      <selection activeCell="J18" sqref="J18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42" t="s">
        <v>95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7:19" ht="15.75" customHeight="1">
      <c r="Q2" s="344" t="s">
        <v>96</v>
      </c>
      <c r="R2" s="344"/>
      <c r="S2" s="126"/>
    </row>
    <row r="3" spans="2:19" ht="21.75" customHeight="1">
      <c r="B3" s="342" t="s">
        <v>100</v>
      </c>
      <c r="C3" s="342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08"/>
      <c r="Q3" s="344"/>
      <c r="R3" s="344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8" t="s">
        <v>119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39"/>
      <c r="O6" s="139"/>
      <c r="P6" s="139"/>
      <c r="Q6" s="139" t="s">
        <v>105</v>
      </c>
      <c r="R6" s="139"/>
      <c r="S6" s="151"/>
    </row>
    <row r="7" spans="2:19" ht="21" customHeight="1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371" t="s">
        <v>1</v>
      </c>
      <c r="C10" s="401" t="s">
        <v>123</v>
      </c>
      <c r="D10" s="377" t="s">
        <v>3</v>
      </c>
      <c r="E10" s="364" t="s">
        <v>134</v>
      </c>
      <c r="F10" s="364" t="s">
        <v>135</v>
      </c>
      <c r="G10" s="378" t="s">
        <v>140</v>
      </c>
      <c r="H10" s="395" t="s">
        <v>120</v>
      </c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</row>
    <row r="11" spans="2:19" s="141" customFormat="1" ht="17.25" customHeight="1" thickBot="1">
      <c r="B11" s="372"/>
      <c r="C11" s="402"/>
      <c r="D11" s="359"/>
      <c r="E11" s="334"/>
      <c r="F11" s="334"/>
      <c r="G11" s="379"/>
      <c r="H11" s="398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</row>
    <row r="12" spans="2:19" s="141" customFormat="1" ht="63.75" customHeight="1" thickBot="1">
      <c r="B12" s="373"/>
      <c r="C12" s="403"/>
      <c r="D12" s="360"/>
      <c r="E12" s="335"/>
      <c r="F12" s="335"/>
      <c r="G12" s="380"/>
      <c r="H12" s="174" t="s">
        <v>52</v>
      </c>
      <c r="I12" s="174" t="s">
        <v>53</v>
      </c>
      <c r="J12" s="174" t="s">
        <v>54</v>
      </c>
      <c r="K12" s="174" t="s">
        <v>55</v>
      </c>
      <c r="L12" s="174" t="s">
        <v>56</v>
      </c>
      <c r="M12" s="174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137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9" t="s">
        <v>12</v>
      </c>
      <c r="C14" s="193" t="s">
        <v>104</v>
      </c>
      <c r="D14" s="203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204">
        <f t="shared" si="0"/>
        <v>0</v>
      </c>
    </row>
    <row r="15" spans="2:19" ht="20.25">
      <c r="B15" s="26">
        <v>1</v>
      </c>
      <c r="C15" s="194" t="s">
        <v>38</v>
      </c>
      <c r="D15" s="205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6"/>
    </row>
    <row r="16" spans="2:19" ht="37.5">
      <c r="B16" s="32">
        <v>2</v>
      </c>
      <c r="C16" s="195" t="s">
        <v>80</v>
      </c>
      <c r="D16" s="207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6"/>
    </row>
    <row r="17" spans="2:19" ht="20.25">
      <c r="B17" s="32">
        <v>3</v>
      </c>
      <c r="C17" s="196" t="s">
        <v>14</v>
      </c>
      <c r="D17" s="207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6"/>
    </row>
    <row r="18" spans="2:19" ht="37.5">
      <c r="B18" s="32">
        <v>4</v>
      </c>
      <c r="C18" s="195" t="s">
        <v>81</v>
      </c>
      <c r="D18" s="207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6"/>
    </row>
    <row r="19" spans="2:19" ht="37.5">
      <c r="B19" s="32">
        <v>5</v>
      </c>
      <c r="C19" s="195" t="s">
        <v>16</v>
      </c>
      <c r="D19" s="207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6"/>
    </row>
    <row r="20" spans="2:19" ht="20.25">
      <c r="B20" s="32">
        <v>6</v>
      </c>
      <c r="C20" s="196" t="s">
        <v>40</v>
      </c>
      <c r="D20" s="207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6"/>
    </row>
    <row r="21" spans="2:19" ht="37.5">
      <c r="B21" s="32">
        <v>7</v>
      </c>
      <c r="C21" s="195" t="s">
        <v>41</v>
      </c>
      <c r="D21" s="207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6"/>
    </row>
    <row r="22" spans="2:19" ht="20.25">
      <c r="B22" s="32">
        <v>8</v>
      </c>
      <c r="C22" s="196" t="s">
        <v>101</v>
      </c>
      <c r="D22" s="207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6"/>
    </row>
    <row r="23" spans="2:19" ht="20.25">
      <c r="B23" s="32">
        <v>9</v>
      </c>
      <c r="C23" s="196" t="s">
        <v>18</v>
      </c>
      <c r="D23" s="207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6"/>
    </row>
    <row r="24" spans="2:19" ht="37.5">
      <c r="B24" s="32">
        <v>10</v>
      </c>
      <c r="C24" s="195" t="s">
        <v>83</v>
      </c>
      <c r="D24" s="207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6"/>
    </row>
    <row r="25" spans="2:19" ht="37.5">
      <c r="B25" s="32">
        <v>11</v>
      </c>
      <c r="C25" s="195" t="s">
        <v>20</v>
      </c>
      <c r="D25" s="207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6"/>
    </row>
    <row r="26" spans="2:19" ht="65.25" customHeight="1" thickBot="1">
      <c r="B26" s="220" t="s">
        <v>21</v>
      </c>
      <c r="C26" s="197" t="s">
        <v>103</v>
      </c>
      <c r="D26" s="208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9">
        <f t="shared" si="2"/>
        <v>0</v>
      </c>
    </row>
    <row r="27" spans="2:19" ht="20.25">
      <c r="B27" s="221">
        <v>1</v>
      </c>
      <c r="C27" s="198" t="s">
        <v>85</v>
      </c>
      <c r="D27" s="210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ht="20.25">
      <c r="B28" s="37"/>
      <c r="C28" s="199"/>
      <c r="D28" s="211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12"/>
    </row>
    <row r="29" spans="2:19" ht="20.25">
      <c r="B29" s="37"/>
      <c r="C29" s="199"/>
      <c r="D29" s="211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12"/>
    </row>
    <row r="30" spans="2:19" ht="20.25">
      <c r="B30" s="37">
        <v>2</v>
      </c>
      <c r="C30" s="199" t="s">
        <v>86</v>
      </c>
      <c r="D30" s="211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6">
        <f t="shared" si="4"/>
        <v>0</v>
      </c>
    </row>
    <row r="31" spans="2:19" ht="20.25">
      <c r="B31" s="37"/>
      <c r="C31" s="199"/>
      <c r="D31" s="211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12"/>
    </row>
    <row r="32" spans="2:19" ht="37.5">
      <c r="B32" s="37">
        <v>3</v>
      </c>
      <c r="C32" s="195" t="s">
        <v>87</v>
      </c>
      <c r="D32" s="211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6">
        <f t="shared" si="5"/>
        <v>0</v>
      </c>
    </row>
    <row r="33" spans="2:19" ht="20.25">
      <c r="B33" s="37"/>
      <c r="C33" s="199"/>
      <c r="D33" s="211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12"/>
    </row>
    <row r="34" spans="2:19" ht="20.25">
      <c r="B34" s="37"/>
      <c r="C34" s="199"/>
      <c r="D34" s="211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12"/>
    </row>
    <row r="35" spans="2:19" ht="20.25">
      <c r="B35" s="37"/>
      <c r="C35" s="199"/>
      <c r="D35" s="211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12"/>
    </row>
    <row r="36" spans="2:19" ht="20.25">
      <c r="B36" s="37"/>
      <c r="C36" s="199"/>
      <c r="D36" s="211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12"/>
    </row>
    <row r="37" spans="2:19" ht="20.25">
      <c r="B37" s="32"/>
      <c r="C37" s="199"/>
      <c r="D37" s="207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6"/>
    </row>
    <row r="38" spans="2:19" ht="20.25">
      <c r="B38" s="37"/>
      <c r="C38" s="199"/>
      <c r="D38" s="211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12"/>
    </row>
    <row r="39" spans="2:19" ht="20.25">
      <c r="B39" s="37"/>
      <c r="C39" s="199"/>
      <c r="D39" s="211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12"/>
    </row>
    <row r="40" spans="2:19" ht="20.25">
      <c r="B40" s="32"/>
      <c r="C40" s="199"/>
      <c r="D40" s="207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6"/>
    </row>
    <row r="41" spans="2:19" ht="20.25">
      <c r="B41" s="37">
        <v>4</v>
      </c>
      <c r="C41" s="199" t="s">
        <v>88</v>
      </c>
      <c r="D41" s="211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6">
        <f t="shared" si="6"/>
        <v>0</v>
      </c>
    </row>
    <row r="42" spans="2:19" ht="20.25">
      <c r="B42" s="37"/>
      <c r="C42" s="199"/>
      <c r="D42" s="211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12"/>
    </row>
    <row r="43" spans="2:19" ht="20.25">
      <c r="B43" s="37"/>
      <c r="C43" s="199"/>
      <c r="D43" s="211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12"/>
    </row>
    <row r="44" spans="2:19" ht="20.25">
      <c r="B44" s="37">
        <v>5</v>
      </c>
      <c r="C44" s="199" t="s">
        <v>89</v>
      </c>
      <c r="D44" s="211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6">
        <f t="shared" si="7"/>
        <v>0</v>
      </c>
    </row>
    <row r="45" spans="2:19" ht="20.25">
      <c r="B45" s="37"/>
      <c r="C45" s="199"/>
      <c r="D45" s="211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12"/>
    </row>
    <row r="46" spans="2:19" ht="20.25">
      <c r="B46" s="37">
        <v>6</v>
      </c>
      <c r="C46" s="199" t="s">
        <v>90</v>
      </c>
      <c r="D46" s="211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6">
        <f t="shared" si="8"/>
        <v>0</v>
      </c>
    </row>
    <row r="47" spans="2:19" ht="20.25">
      <c r="B47" s="32"/>
      <c r="C47" s="194"/>
      <c r="D47" s="218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6"/>
    </row>
    <row r="48" spans="2:19" ht="38.25" thickBot="1">
      <c r="B48" s="220" t="s">
        <v>23</v>
      </c>
      <c r="C48" s="197" t="s">
        <v>102</v>
      </c>
      <c r="D48" s="208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9">
        <f t="shared" si="9"/>
        <v>0</v>
      </c>
    </row>
    <row r="49" spans="2:19" ht="37.5">
      <c r="B49" s="221">
        <v>1</v>
      </c>
      <c r="C49" s="198" t="s">
        <v>91</v>
      </c>
      <c r="D49" s="210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ht="20.25">
      <c r="B50" s="37"/>
      <c r="C50" s="199"/>
      <c r="D50" s="211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12"/>
    </row>
    <row r="51" spans="2:19" ht="20.25">
      <c r="B51" s="37"/>
      <c r="C51" s="199"/>
      <c r="D51" s="211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12"/>
    </row>
    <row r="52" spans="2:19" ht="37.5">
      <c r="B52" s="37">
        <v>2</v>
      </c>
      <c r="C52" s="200" t="s">
        <v>92</v>
      </c>
      <c r="D52" s="211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12">
        <f t="shared" si="11"/>
        <v>0</v>
      </c>
    </row>
    <row r="53" spans="2:19" ht="20.25">
      <c r="B53" s="37"/>
      <c r="C53" s="200"/>
      <c r="D53" s="211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12"/>
    </row>
    <row r="54" spans="2:19" ht="38.25" thickBot="1">
      <c r="B54" s="220" t="s">
        <v>24</v>
      </c>
      <c r="C54" s="197" t="s">
        <v>48</v>
      </c>
      <c r="D54" s="208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9">
        <f t="shared" si="12"/>
        <v>0</v>
      </c>
    </row>
    <row r="55" spans="2:19" ht="20.25">
      <c r="B55" s="222">
        <v>1</v>
      </c>
      <c r="C55" s="201" t="s">
        <v>93</v>
      </c>
      <c r="D55" s="213">
        <v>616200</v>
      </c>
      <c r="E55" s="192"/>
      <c r="F55" s="192"/>
      <c r="G55" s="184">
        <f t="shared" si="1"/>
        <v>0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214"/>
    </row>
    <row r="56" spans="2:19" ht="57" thickBot="1">
      <c r="B56" s="220" t="s">
        <v>28</v>
      </c>
      <c r="C56" s="197" t="s">
        <v>157</v>
      </c>
      <c r="D56" s="215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9">
        <f t="shared" si="13"/>
        <v>0</v>
      </c>
    </row>
    <row r="57" spans="2:19" ht="37.5">
      <c r="B57" s="223">
        <v>1</v>
      </c>
      <c r="C57" s="202" t="s">
        <v>94</v>
      </c>
      <c r="D57" s="216">
        <v>821100</v>
      </c>
      <c r="E57" s="184"/>
      <c r="F57" s="184"/>
      <c r="G57" s="184">
        <f t="shared" si="1"/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17"/>
    </row>
    <row r="58" spans="2:19" ht="20.25">
      <c r="B58" s="32">
        <v>2</v>
      </c>
      <c r="C58" s="194" t="s">
        <v>43</v>
      </c>
      <c r="D58" s="218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6"/>
    </row>
    <row r="59" spans="2:19" ht="20.25">
      <c r="B59" s="32">
        <v>3</v>
      </c>
      <c r="C59" s="194" t="s">
        <v>44</v>
      </c>
      <c r="D59" s="218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6"/>
    </row>
    <row r="60" spans="2:19" ht="37.5">
      <c r="B60" s="32">
        <v>4</v>
      </c>
      <c r="C60" s="200" t="s">
        <v>45</v>
      </c>
      <c r="D60" s="218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6"/>
    </row>
    <row r="61" spans="2:19" ht="37.5">
      <c r="B61" s="32">
        <v>5</v>
      </c>
      <c r="C61" s="200" t="s">
        <v>46</v>
      </c>
      <c r="D61" s="218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6"/>
    </row>
    <row r="62" spans="2:20" ht="42" customHeight="1">
      <c r="B62" s="32">
        <v>6</v>
      </c>
      <c r="C62" s="200" t="s">
        <v>47</v>
      </c>
      <c r="D62" s="218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6"/>
      <c r="T62" s="11"/>
    </row>
    <row r="63" spans="2:20" ht="38.25" thickBot="1">
      <c r="B63" s="220"/>
      <c r="C63" s="197" t="s">
        <v>49</v>
      </c>
      <c r="D63" s="215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9">
        <f t="shared" si="14"/>
        <v>0</v>
      </c>
      <c r="T63" s="11"/>
    </row>
    <row r="64" spans="2:20" ht="18.75">
      <c r="B64" s="135"/>
      <c r="C64" s="136"/>
      <c r="D64" s="137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11"/>
    </row>
    <row r="65" spans="2:20" ht="18.75">
      <c r="B65" s="135"/>
      <c r="C65" s="136"/>
      <c r="D65" s="137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11"/>
    </row>
    <row r="66" spans="2:20" ht="15.75" customHeight="1">
      <c r="B66" s="1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Dragica Lakic</cp:lastModifiedBy>
  <cp:lastPrinted>2016-06-03T08:31:35Z</cp:lastPrinted>
  <dcterms:created xsi:type="dcterms:W3CDTF">2012-12-10T09:23:30Z</dcterms:created>
  <dcterms:modified xsi:type="dcterms:W3CDTF">2016-06-03T08:31:58Z</dcterms:modified>
  <cp:category/>
  <cp:version/>
  <cp:contentType/>
  <cp:contentStatus/>
</cp:coreProperties>
</file>