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5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1a'!$A$1:$R$177</definedName>
    <definedName name="_xlnm.Print_Area" localSheetId="3">'Tab 2'!$B$1:$T$71</definedName>
    <definedName name="_xlnm.Print_Area" localSheetId="4">'Tab 3'!$B$1:$T$71</definedName>
    <definedName name="_xlnm.Print_Area" localSheetId="5">'Tab 4-PPN1'!$B$1:$S$71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4-PPN6'!$B$1:$T$71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5'!$10:$13</definedName>
  </definedNames>
  <calcPr fullCalcOnLoad="1"/>
</workbook>
</file>

<file path=xl/sharedStrings.xml><?xml version="1.0" encoding="utf-8"?>
<sst xmlns="http://schemas.openxmlformats.org/spreadsheetml/2006/main" count="1326" uniqueCount="316">
  <si>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</si>
  <si>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</si>
  <si>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</si>
  <si>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</si>
  <si>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</si>
  <si>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</si>
  <si>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</si>
  <si>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</si>
  <si>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</si>
  <si>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</si>
  <si>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</si>
  <si>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</si>
  <si>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</si>
  <si>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</si>
  <si>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</si>
  <si>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</si>
  <si>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</si>
  <si>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</si>
  <si>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</si>
  <si>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</si>
  <si>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</si>
  <si>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</si>
  <si>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</si>
  <si>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</si>
  <si>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</si>
  <si>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</si>
  <si>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</si>
  <si>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</si>
  <si>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</si>
  <si>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</si>
  <si>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</si>
  <si>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</si>
  <si>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</si>
  <si>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</si>
  <si>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</si>
  <si>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</si>
  <si>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</si>
  <si>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</si>
  <si>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</si>
  <si>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</si>
  <si>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</si>
  <si>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</si>
  <si>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</si>
  <si>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</si>
  <si>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</si>
  <si>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</si>
  <si>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</si>
  <si>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</si>
  <si>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</si>
  <si>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</si>
  <si>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</si>
  <si>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</si>
  <si>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</si>
  <si>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</si>
  <si>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</si>
  <si>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</si>
  <si>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</si>
  <si>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</si>
  <si>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</si>
  <si>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</si>
  <si>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</si>
  <si>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</si>
  <si>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</si>
  <si>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</si>
  <si>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</si>
  <si>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</si>
  <si>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</si>
  <si>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</si>
  <si>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</si>
  <si>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</si>
  <si>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</si>
  <si>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</si>
  <si>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</si>
  <si>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</si>
  <si>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</si>
  <si>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</si>
  <si>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</si>
  <si>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</si>
  <si>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</si>
  <si>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</si>
  <si>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</si>
  <si>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Sredstva raspoređena na program posebne namjene za 2019. godinu</t>
  </si>
  <si>
    <t>Operativni plan opšte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</si>
  <si>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</si>
  <si>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</si>
  <si>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</si>
  <si>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</si>
  <si>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</si>
  <si>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</si>
  <si>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</si>
  <si>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</si>
  <si>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</si>
  <si>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</si>
  <si>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</si>
  <si>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</si>
  <si>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</si>
  <si>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U Tabeli 4 obavezno upišite naziv programa posebne namjene i popunite posebnu tabelu za svaki od programa.</t>
  </si>
  <si>
    <t>Prilikom popunjavanja tabela primijetit ćete da su formule za zbirni izračun zaključane, pa molimo da nas kontaktirate ukoliko se pojavi potreba za otključavanjem i modifikovanjem određenih polja.</t>
  </si>
  <si>
    <t>Ovaj dokument sadrži devet Tabela 4 (u skladu s potrebama korisnika iz prethodnog dinamičkog plana). Molimo da nas kontaktirate ukoliko su potrebne dodatne tabele 4, te da ih ne dodajete samostalno.</t>
  </si>
  <si>
    <t>Tabele 1 i 2 se automatski popunjavaju.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</si>
  <si>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</si>
  <si>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</si>
  <si>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</si>
  <si>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U Tabelama 3 i 4</t>
  </si>
  <si>
    <t xml:space="preserve">Budžet 2019                                </t>
  </si>
  <si>
    <t xml:space="preserve">Ukupno raspoređeno na opšte namjene i programe posebne namjene  za period januar-decembar 2019. godine </t>
  </si>
  <si>
    <t>Odobreno za period januar-decembar 2019. godine</t>
  </si>
  <si>
    <t xml:space="preserve">Budžet 2019                               </t>
  </si>
  <si>
    <t>Ukupno raspoređeno za period oktobar-decembar 2019. godine</t>
  </si>
  <si>
    <t xml:space="preserve">Budžet 2019                            </t>
  </si>
  <si>
    <t xml:space="preserve">Budžet 2019                             </t>
  </si>
  <si>
    <t>Nakon popunjavanja svih tabela, sačuvajte fajl pod nazivom institucije (npr. Predsjedništvo BiH - dinamički plan za 2019.) i snimite na CD, na kojem ćete napisati isti naziv.</t>
  </si>
  <si>
    <t>Ukoliko se odlučite da dinamički plan pošaljete e-mailom, molimo da isto tako u "Subject" stavite  "(Naziv institucije) dinamički plan 2019".</t>
  </si>
  <si>
    <t xml:space="preserve"> - kolonu 4 pod nazivom "Budžet 2019" popunite prema ukupno usvojenom budžetu za 2019. godinu</t>
  </si>
  <si>
    <t xml:space="preserve"> - kolonu 5 pod nazivom "Prestrukturisani budžet 2019" popunjavati tek nakon donesene Odluke o prestrukturisanju</t>
  </si>
  <si>
    <t>Prestrukturisani budžet 2019</t>
  </si>
  <si>
    <t>Ukupno raspoređeno na opšte namjene za period januar-septembar 2019. godine po Odlukama VM BiH o privremenom finansiranju Institucija BiH za period januar-septembar 2019.godine</t>
  </si>
  <si>
    <t>Ukupno raspoređeno na program posebne namjene za period januar-septembar 2019. godine po Odlukama VM BiH o privremenom finansiranju Institucija BiH za period januar-septembar 2019.godine</t>
  </si>
  <si>
    <t>URED  KOORDINATORA  ZA  REFORMU  JAVNE  UPRAVE</t>
  </si>
  <si>
    <t>0206</t>
  </si>
  <si>
    <t xml:space="preserve">Tabela 1a: PREGLED UKUPNO ODOBRENOG OPERATIVNOG PLANA PO EKONOMSKIM KATEGORIJAMA </t>
  </si>
  <si>
    <t xml:space="preserve"> (OPŠTE NAMJENE I  PROGRAMI  POSEBNE NAMJENE)</t>
  </si>
  <si>
    <t xml:space="preserve">Operativni plan </t>
  </si>
  <si>
    <t>Program posebne namjene br. 1-Podrška domaćih vlasti PPN za RJU (0206170)</t>
  </si>
  <si>
    <t>.....</t>
  </si>
  <si>
    <t>5= 6+..+x</t>
  </si>
  <si>
    <t>...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</si>
  <si>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</si>
  <si>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</si>
  <si>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</si>
  <si>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</si>
  <si>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</si>
  <si>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</si>
  <si>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</si>
  <si>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</si>
  <si>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</si>
  <si>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</si>
  <si>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</si>
  <si>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</si>
  <si>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</si>
  <si>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</si>
  <si>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</si>
  <si>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</si>
  <si>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</si>
  <si>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</si>
  <si>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</si>
  <si>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</si>
  <si>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</si>
  <si>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</si>
  <si>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</si>
  <si>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</si>
  <si>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</si>
  <si>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</si>
  <si>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</si>
  <si>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</si>
  <si>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</si>
  <si>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</si>
  <si>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</si>
  <si>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</si>
  <si>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</si>
  <si>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</si>
  <si>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</si>
  <si>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</si>
  <si>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</si>
  <si>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</si>
  <si>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</si>
  <si>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</si>
  <si>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</si>
  <si>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</si>
  <si>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</si>
  <si>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</si>
  <si>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</si>
  <si>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</si>
  <si>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</si>
  <si>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</si>
  <si>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</si>
  <si>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</si>
  <si>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</si>
  <si>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</si>
  <si>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</si>
  <si>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</si>
  <si>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</si>
  <si>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</si>
  <si>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</si>
  <si>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</si>
  <si>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</si>
  <si>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</si>
  <si>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</si>
  <si>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</si>
  <si>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</si>
  <si>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</si>
  <si>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</si>
  <si>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</si>
  <si>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</si>
  <si>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</si>
  <si>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</si>
  <si>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</si>
  <si>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</si>
  <si>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</si>
  <si>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</si>
  <si>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</si>
  <si>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</si>
  <si>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</si>
  <si>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</si>
  <si>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</si>
  <si>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</si>
  <si>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</si>
  <si>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</si>
  <si>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</si>
  <si>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</si>
  <si>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613416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</si>
  <si>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</si>
  <si>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</si>
  <si>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</si>
  <si>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</si>
  <si>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</si>
  <si>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</si>
  <si>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</si>
  <si>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</si>
  <si>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</si>
  <si>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</si>
  <si>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</si>
  <si>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</si>
  <si>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</si>
  <si>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</si>
  <si>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</si>
  <si>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</si>
  <si>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</si>
  <si>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</si>
  <si>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</si>
  <si>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</si>
  <si>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</si>
  <si>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</si>
  <si>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</si>
  <si>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</si>
  <si>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</si>
  <si>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</si>
  <si>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parking prostora</t>
  </si>
  <si>
    <t>613614</t>
  </si>
  <si>
    <t>Unajmljivanje opreme</t>
  </si>
  <si>
    <t>613621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</si>
  <si>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</si>
  <si>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</si>
  <si>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</si>
  <si>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</si>
  <si>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</si>
  <si>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</si>
  <si>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</si>
  <si>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</si>
  <si>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</si>
  <si>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</si>
  <si>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</si>
  <si>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</si>
  <si>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</si>
  <si>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</si>
  <si>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</si>
  <si>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</si>
  <si>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</si>
  <si>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</si>
  <si>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</si>
  <si>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</si>
  <si>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</si>
  <si>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</si>
  <si>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</si>
  <si>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</si>
  <si>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</si>
  <si>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</si>
  <si>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</si>
  <si>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</si>
  <si>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</si>
  <si>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</si>
  <si>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</si>
  <si>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</si>
  <si>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</si>
  <si>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štampanja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</si>
  <si>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</si>
  <si>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</si>
  <si>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</si>
  <si>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</si>
  <si>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</si>
  <si>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</si>
  <si>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</si>
  <si>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</si>
  <si>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</si>
  <si>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</si>
  <si>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</si>
  <si>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</si>
  <si>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</si>
  <si>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</si>
  <si>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</si>
  <si>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</si>
  <si>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</si>
  <si>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</si>
  <si>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</si>
  <si>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</si>
  <si>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Ostale stručne usluge</t>
  </si>
  <si>
    <t>Izdaci za rad komisija</t>
  </si>
  <si>
    <t>613955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</si>
  <si>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</si>
  <si>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</si>
  <si>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</si>
  <si>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</si>
  <si>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</si>
  <si>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</si>
  <si>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</si>
  <si>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</si>
  <si>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</si>
  <si>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</si>
  <si>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</si>
  <si>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</si>
  <si>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</si>
  <si>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Oprema za prenos podataka i glasa</t>
  </si>
  <si>
    <t>Motorna vozila</t>
  </si>
  <si>
    <t>Ostala oprema</t>
  </si>
  <si>
    <t>Odobreno za period januar decembar 2019. godine</t>
  </si>
  <si>
    <t>Budžet 2019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</si>
</sst>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3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3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5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4" fillId="0" borderId="28" xfId="0" applyFont="1" applyBorder="1" applyAlignment="1" applyProtection="1">
      <alignment/>
      <protection locked="0"/>
    </xf>
    <xf numFmtId="0" fontId="64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184" fontId="5" fillId="0" borderId="33" xfId="64" applyNumberFormat="1" applyFont="1" applyFill="1" applyBorder="1" applyAlignment="1" applyProtection="1">
      <alignment horizontal="right"/>
      <protection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6" xfId="64" applyNumberFormat="1" applyFont="1" applyBorder="1" applyAlignment="1" applyProtection="1">
      <alignment horizontal="center"/>
      <protection locked="0"/>
    </xf>
    <xf numFmtId="0" fontId="10" fillId="34" borderId="56" xfId="64" applyFont="1" applyFill="1" applyBorder="1" applyAlignment="1" applyProtection="1">
      <alignment/>
      <protection locked="0"/>
    </xf>
    <xf numFmtId="0" fontId="10" fillId="34" borderId="57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1" xfId="64" applyFont="1" applyFill="1" applyBorder="1" applyAlignment="1" applyProtection="1">
      <alignment horizontal="center" vertical="center" wrapText="1"/>
      <protection locked="0"/>
    </xf>
    <xf numFmtId="0" fontId="15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1" xfId="64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/>
      <protection locked="0"/>
    </xf>
    <xf numFmtId="0" fontId="11" fillId="35" borderId="65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0" xfId="64" applyFont="1" applyFill="1" applyBorder="1" applyAlignment="1" applyProtection="1">
      <alignment horizontal="center" vertical="center" wrapText="1"/>
      <protection locked="0"/>
    </xf>
    <xf numFmtId="0" fontId="8" fillId="35" borderId="61" xfId="64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3" fillId="33" borderId="0" xfId="64" applyFont="1" applyFill="1" applyAlignment="1" applyProtection="1">
      <alignment horizontal="left" wrapText="1"/>
      <protection locked="0"/>
    </xf>
    <xf numFmtId="0" fontId="42" fillId="0" borderId="0" xfId="64" applyFont="1" applyAlignment="1" applyProtection="1">
      <alignment horizontal="left" wrapText="1"/>
      <protection locked="0"/>
    </xf>
    <xf numFmtId="0" fontId="3" fillId="34" borderId="0" xfId="64" applyFont="1" applyFill="1" applyBorder="1" applyAlignment="1" applyProtection="1">
      <alignment horizontal="left" wrapText="1"/>
      <protection locked="0"/>
    </xf>
    <xf numFmtId="0" fontId="3" fillId="34" borderId="0" xfId="64" applyFont="1" applyFill="1" applyBorder="1" applyAlignment="1" applyProtection="1">
      <alignment horizontal="left" wrapText="1"/>
      <protection locked="0"/>
    </xf>
    <xf numFmtId="0" fontId="3" fillId="33" borderId="14" xfId="64" applyFont="1" applyFill="1" applyBorder="1" applyAlignment="1" applyProtection="1">
      <alignment horizontal="left" wrapText="1"/>
      <protection locked="0"/>
    </xf>
    <xf numFmtId="0" fontId="42" fillId="0" borderId="0" xfId="64" applyFont="1" applyAlignment="1" applyProtection="1">
      <alignment horizontal="left" wrapText="1"/>
      <protection locked="0"/>
    </xf>
    <xf numFmtId="49" fontId="3" fillId="33" borderId="14" xfId="64" applyNumberFormat="1" applyFont="1" applyFill="1" applyBorder="1" applyAlignment="1" applyProtection="1">
      <alignment horizontal="right"/>
      <protection locked="0"/>
    </xf>
    <xf numFmtId="0" fontId="42" fillId="0" borderId="0" xfId="64" applyFont="1" applyBorder="1" applyAlignment="1" applyProtection="1">
      <alignment horizontal="left" wrapText="1"/>
      <protection locked="0"/>
    </xf>
    <xf numFmtId="0" fontId="5" fillId="33" borderId="0" xfId="64" applyFont="1" applyFill="1" applyProtection="1">
      <alignment/>
      <protection locked="0"/>
    </xf>
    <xf numFmtId="0" fontId="3" fillId="33" borderId="0" xfId="64" applyFont="1" applyFill="1" applyBorder="1" applyAlignment="1" applyProtection="1">
      <alignment wrapText="1"/>
      <protection locked="0"/>
    </xf>
    <xf numFmtId="0" fontId="41" fillId="0" borderId="0" xfId="0" applyFont="1" applyBorder="1" applyAlignment="1" applyProtection="1">
      <alignment/>
      <protection locked="0"/>
    </xf>
    <xf numFmtId="0" fontId="5" fillId="33" borderId="0" xfId="64" applyFont="1" applyFill="1" applyBorder="1" applyProtection="1">
      <alignment/>
      <protection locked="0"/>
    </xf>
    <xf numFmtId="0" fontId="42" fillId="33" borderId="0" xfId="64" applyFont="1" applyFill="1" applyBorder="1" applyAlignment="1" applyProtection="1">
      <alignment wrapText="1"/>
      <protection locked="0"/>
    </xf>
    <xf numFmtId="0" fontId="42" fillId="33" borderId="0" xfId="64" applyFont="1" applyFill="1" applyAlignment="1" applyProtection="1">
      <alignment wrapText="1"/>
      <protection locked="0"/>
    </xf>
    <xf numFmtId="0" fontId="41" fillId="33" borderId="0" xfId="0" applyFont="1" applyFill="1" applyAlignment="1" applyProtection="1">
      <alignment/>
      <protection locked="0"/>
    </xf>
    <xf numFmtId="0" fontId="3" fillId="34" borderId="0" xfId="64" applyFont="1" applyFill="1" applyBorder="1" applyAlignment="1" applyProtection="1">
      <alignment horizontal="center" wrapText="1"/>
      <protection locked="0"/>
    </xf>
    <xf numFmtId="0" fontId="3" fillId="33" borderId="0" xfId="64" applyFont="1" applyFill="1" applyBorder="1" applyAlignment="1" applyProtection="1">
      <alignment horizontal="right"/>
      <protection locked="0"/>
    </xf>
    <xf numFmtId="0" fontId="3" fillId="33" borderId="0" xfId="64" applyFont="1" applyFill="1" applyBorder="1" applyAlignment="1" applyProtection="1">
      <alignment horizontal="right"/>
      <protection locked="0"/>
    </xf>
    <xf numFmtId="0" fontId="3" fillId="33" borderId="0" xfId="64" applyFont="1" applyFill="1" applyAlignment="1" applyProtection="1">
      <alignment horizontal="right"/>
      <protection locked="0"/>
    </xf>
    <xf numFmtId="0" fontId="41" fillId="36" borderId="0" xfId="0" applyFont="1" applyFill="1" applyAlignment="1" applyProtection="1">
      <alignment/>
      <protection locked="0"/>
    </xf>
    <xf numFmtId="0" fontId="3" fillId="36" borderId="31" xfId="64" applyFont="1" applyFill="1" applyBorder="1" applyAlignment="1" applyProtection="1">
      <alignment horizontal="center" vertical="center" wrapText="1"/>
      <protection locked="0"/>
    </xf>
    <xf numFmtId="0" fontId="3" fillId="36" borderId="67" xfId="64" applyFont="1" applyFill="1" applyBorder="1" applyAlignment="1" applyProtection="1">
      <alignment horizontal="center" vertical="center"/>
      <protection locked="0"/>
    </xf>
    <xf numFmtId="0" fontId="3" fillId="36" borderId="67" xfId="64" applyFont="1" applyFill="1" applyBorder="1" applyAlignment="1" applyProtection="1">
      <alignment horizontal="center" vertical="center" wrapText="1"/>
      <protection locked="0"/>
    </xf>
    <xf numFmtId="0" fontId="3" fillId="36" borderId="67" xfId="64" applyNumberFormat="1" applyFont="1" applyFill="1" applyBorder="1" applyAlignment="1" applyProtection="1">
      <alignment horizontal="center" vertical="center" wrapText="1"/>
      <protection locked="0"/>
    </xf>
    <xf numFmtId="0" fontId="3" fillId="36" borderId="43" xfId="64" applyFont="1" applyFill="1" applyBorder="1" applyAlignment="1" applyProtection="1">
      <alignment horizontal="center" vertical="center" wrapText="1"/>
      <protection locked="0"/>
    </xf>
    <xf numFmtId="0" fontId="42" fillId="36" borderId="48" xfId="64" applyFont="1" applyFill="1" applyBorder="1" applyAlignment="1" applyProtection="1">
      <alignment horizontal="center" vertical="center" wrapText="1"/>
      <protection locked="0"/>
    </xf>
    <xf numFmtId="0" fontId="42" fillId="36" borderId="68" xfId="64" applyFont="1" applyFill="1" applyBorder="1" applyAlignment="1" applyProtection="1">
      <alignment horizontal="center" vertical="center" wrapText="1"/>
      <protection locked="0"/>
    </xf>
    <xf numFmtId="0" fontId="3" fillId="36" borderId="32" xfId="64" applyFont="1" applyFill="1" applyBorder="1" applyAlignment="1" applyProtection="1">
      <alignment horizontal="center" vertical="center" wrapText="1"/>
      <protection locked="0"/>
    </xf>
    <xf numFmtId="0" fontId="3" fillId="36" borderId="55" xfId="64" applyFont="1" applyFill="1" applyBorder="1" applyAlignment="1" applyProtection="1">
      <alignment horizontal="center" vertical="center"/>
      <protection locked="0"/>
    </xf>
    <xf numFmtId="0" fontId="3" fillId="35" borderId="55" xfId="64" applyFont="1" applyFill="1" applyBorder="1" applyAlignment="1" applyProtection="1">
      <alignment horizontal="center" vertical="center" wrapText="1"/>
      <protection locked="0"/>
    </xf>
    <xf numFmtId="0" fontId="3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2" fillId="36" borderId="16" xfId="64" applyFont="1" applyFill="1" applyBorder="1" applyAlignment="1" applyProtection="1">
      <alignment horizontal="center" vertical="center" wrapText="1"/>
      <protection locked="0"/>
    </xf>
    <xf numFmtId="0" fontId="42" fillId="36" borderId="63" xfId="64" applyFont="1" applyFill="1" applyBorder="1" applyAlignment="1" applyProtection="1">
      <alignment horizontal="center" vertical="center" wrapText="1"/>
      <protection locked="0"/>
    </xf>
    <xf numFmtId="0" fontId="42" fillId="36" borderId="69" xfId="64" applyFont="1" applyFill="1" applyBorder="1" applyAlignment="1" applyProtection="1">
      <alignment horizontal="center" vertical="center" wrapText="1"/>
      <protection locked="0"/>
    </xf>
    <xf numFmtId="0" fontId="3" fillId="36" borderId="59" xfId="64" applyFont="1" applyFill="1" applyBorder="1" applyAlignment="1" applyProtection="1">
      <alignment horizontal="center" vertical="center" wrapText="1"/>
      <protection locked="0"/>
    </xf>
    <xf numFmtId="0" fontId="3" fillId="36" borderId="15" xfId="64" applyFont="1" applyFill="1" applyBorder="1" applyAlignment="1" applyProtection="1">
      <alignment horizontal="center" vertical="center"/>
      <protection locked="0"/>
    </xf>
    <xf numFmtId="0" fontId="3" fillId="35" borderId="15" xfId="64" applyFont="1" applyFill="1" applyBorder="1" applyAlignment="1" applyProtection="1">
      <alignment horizontal="center" vertical="center" wrapText="1"/>
      <protection locked="0"/>
    </xf>
    <xf numFmtId="0" fontId="3" fillId="35" borderId="15" xfId="64" applyNumberFormat="1" applyFont="1" applyFill="1" applyBorder="1" applyAlignment="1" applyProtection="1">
      <alignment horizontal="center" vertical="center" wrapText="1"/>
      <protection locked="0"/>
    </xf>
    <xf numFmtId="49" fontId="3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3" fillId="35" borderId="15" xfId="64" applyNumberFormat="1" applyFont="1" applyFill="1" applyBorder="1" applyAlignment="1" applyProtection="1">
      <alignment horizontal="center" vertical="center" wrapText="1"/>
      <protection locked="0"/>
    </xf>
    <xf numFmtId="49" fontId="3" fillId="36" borderId="56" xfId="64" applyNumberFormat="1" applyFont="1" applyFill="1" applyBorder="1" applyAlignment="1" applyProtection="1">
      <alignment horizontal="center" vertical="center" wrapText="1"/>
      <protection locked="0"/>
    </xf>
    <xf numFmtId="0" fontId="3" fillId="36" borderId="58" xfId="64" applyFont="1" applyFill="1" applyBorder="1" applyAlignment="1" applyProtection="1">
      <alignment horizontal="center"/>
      <protection locked="0"/>
    </xf>
    <xf numFmtId="0" fontId="3" fillId="35" borderId="15" xfId="64" applyFont="1" applyFill="1" applyBorder="1" applyAlignment="1" applyProtection="1">
      <alignment horizontal="center"/>
      <protection locked="0"/>
    </xf>
    <xf numFmtId="0" fontId="3" fillId="35" borderId="16" xfId="64" applyFont="1" applyFill="1" applyBorder="1" applyAlignment="1" applyProtection="1">
      <alignment horizontal="center"/>
      <protection locked="0"/>
    </xf>
    <xf numFmtId="0" fontId="3" fillId="36" borderId="56" xfId="64" applyFont="1" applyFill="1" applyBorder="1" applyAlignment="1" applyProtection="1">
      <alignment horizontal="center"/>
      <protection locked="0"/>
    </xf>
    <xf numFmtId="0" fontId="3" fillId="35" borderId="19" xfId="64" applyNumberFormat="1" applyFont="1" applyFill="1" applyBorder="1" applyAlignment="1" applyProtection="1">
      <alignment horizontal="center"/>
      <protection locked="0"/>
    </xf>
    <xf numFmtId="0" fontId="3" fillId="35" borderId="18" xfId="64" applyFont="1" applyFill="1" applyBorder="1" applyAlignment="1" applyProtection="1">
      <alignment/>
      <protection locked="0"/>
    </xf>
    <xf numFmtId="3" fontId="3" fillId="36" borderId="20" xfId="64" applyNumberFormat="1" applyFont="1" applyFill="1" applyBorder="1" applyAlignment="1" applyProtection="1">
      <alignment horizontal="right"/>
      <protection/>
    </xf>
    <xf numFmtId="3" fontId="3" fillId="36" borderId="11" xfId="64" applyNumberFormat="1" applyFont="1" applyFill="1" applyBorder="1" applyAlignment="1" applyProtection="1">
      <alignment horizontal="right"/>
      <protection/>
    </xf>
    <xf numFmtId="0" fontId="3" fillId="0" borderId="11" xfId="64" applyFont="1" applyBorder="1" applyAlignment="1" applyProtection="1">
      <alignment horizontal="center"/>
      <protection locked="0"/>
    </xf>
    <xf numFmtId="0" fontId="3" fillId="0" borderId="10" xfId="64" applyFont="1" applyBorder="1" applyAlignment="1" applyProtection="1">
      <alignment/>
      <protection locked="0"/>
    </xf>
    <xf numFmtId="3" fontId="3" fillId="0" borderId="20" xfId="64" applyNumberFormat="1" applyFont="1" applyFill="1" applyBorder="1" applyAlignment="1" applyProtection="1">
      <alignment horizontal="right"/>
      <protection locked="0"/>
    </xf>
    <xf numFmtId="3" fontId="3" fillId="0" borderId="20" xfId="64" applyNumberFormat="1" applyFont="1" applyFill="1" applyBorder="1" applyAlignment="1" applyProtection="1">
      <alignment horizontal="right"/>
      <protection/>
    </xf>
    <xf numFmtId="3" fontId="5" fillId="0" borderId="20" xfId="64" applyNumberFormat="1" applyFont="1" applyFill="1" applyBorder="1" applyAlignment="1" applyProtection="1">
      <alignment horizontal="right"/>
      <protection locked="0"/>
    </xf>
    <xf numFmtId="3" fontId="5" fillId="0" borderId="11" xfId="64" applyNumberFormat="1" applyFont="1" applyFill="1" applyBorder="1" applyAlignment="1" applyProtection="1">
      <alignment horizontal="right"/>
      <protection locked="0"/>
    </xf>
    <xf numFmtId="0" fontId="5" fillId="0" borderId="11" xfId="64" applyFont="1" applyBorder="1" applyAlignment="1" applyProtection="1">
      <alignment horizontal="center"/>
      <protection locked="0"/>
    </xf>
    <xf numFmtId="49" fontId="43" fillId="0" borderId="11" xfId="0" applyNumberFormat="1" applyFont="1" applyBorder="1" applyAlignment="1">
      <alignment/>
    </xf>
    <xf numFmtId="0" fontId="5" fillId="34" borderId="11" xfId="64" applyNumberFormat="1" applyFont="1" applyFill="1" applyBorder="1" applyAlignment="1" applyProtection="1">
      <alignment horizontal="center"/>
      <protection locked="0"/>
    </xf>
    <xf numFmtId="3" fontId="5" fillId="0" borderId="20" xfId="64" applyNumberFormat="1" applyFont="1" applyFill="1" applyBorder="1" applyAlignment="1" applyProtection="1">
      <alignment horizontal="right"/>
      <protection/>
    </xf>
    <xf numFmtId="0" fontId="3" fillId="0" borderId="11" xfId="64" applyNumberFormat="1" applyFont="1" applyBorder="1" applyAlignment="1" applyProtection="1">
      <alignment horizontal="center"/>
      <protection locked="0"/>
    </xf>
    <xf numFmtId="0" fontId="3" fillId="33" borderId="10" xfId="64" applyFont="1" applyFill="1" applyBorder="1" applyAlignment="1" applyProtection="1">
      <alignment wrapText="1"/>
      <protection locked="0"/>
    </xf>
    <xf numFmtId="0" fontId="3" fillId="33" borderId="11" xfId="64" applyNumberFormat="1" applyFont="1" applyFill="1" applyBorder="1" applyAlignment="1" applyProtection="1">
      <alignment horizontal="center"/>
      <protection locked="0"/>
    </xf>
    <xf numFmtId="3" fontId="3" fillId="0" borderId="20" xfId="64" applyNumberFormat="1" applyFont="1" applyFill="1" applyBorder="1" applyAlignment="1" applyProtection="1">
      <alignment horizontal="right"/>
      <protection locked="0"/>
    </xf>
    <xf numFmtId="3" fontId="3" fillId="0" borderId="11" xfId="64" applyNumberFormat="1" applyFont="1" applyFill="1" applyBorder="1" applyAlignment="1" applyProtection="1">
      <alignment horizontal="right"/>
      <protection locked="0"/>
    </xf>
    <xf numFmtId="0" fontId="5" fillId="0" borderId="11" xfId="64" applyNumberFormat="1" applyFont="1" applyBorder="1" applyAlignment="1" applyProtection="1">
      <alignment horizontal="center"/>
      <protection locked="0"/>
    </xf>
    <xf numFmtId="0" fontId="3" fillId="33" borderId="10" xfId="64" applyFont="1" applyFill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left" vertical="center"/>
    </xf>
    <xf numFmtId="0" fontId="41" fillId="0" borderId="0" xfId="0" applyFont="1" applyFill="1" applyAlignment="1" applyProtection="1">
      <alignment/>
      <protection locked="0"/>
    </xf>
    <xf numFmtId="0" fontId="5" fillId="33" borderId="49" xfId="64" applyFont="1" applyFill="1" applyBorder="1" applyAlignment="1" applyProtection="1">
      <alignment wrapText="1"/>
      <protection locked="0"/>
    </xf>
    <xf numFmtId="3" fontId="5" fillId="0" borderId="20" xfId="64" applyNumberFormat="1" applyFont="1" applyFill="1" applyBorder="1" applyAlignment="1" applyProtection="1">
      <alignment horizontal="right"/>
      <protection locked="0"/>
    </xf>
    <xf numFmtId="0" fontId="5" fillId="33" borderId="13" xfId="64" applyNumberFormat="1" applyFont="1" applyFill="1" applyBorder="1" applyAlignment="1" applyProtection="1">
      <alignment horizontal="center"/>
      <protection locked="0"/>
    </xf>
    <xf numFmtId="0" fontId="3" fillId="36" borderId="30" xfId="64" applyNumberFormat="1" applyFont="1" applyFill="1" applyBorder="1" applyAlignment="1" applyProtection="1">
      <alignment horizontal="center"/>
      <protection locked="0"/>
    </xf>
    <xf numFmtId="0" fontId="3" fillId="35" borderId="17" xfId="64" applyFont="1" applyFill="1" applyBorder="1" applyAlignment="1" applyProtection="1">
      <alignment wrapText="1"/>
      <protection locked="0"/>
    </xf>
    <xf numFmtId="0" fontId="3" fillId="36" borderId="11" xfId="64" applyNumberFormat="1" applyFont="1" applyFill="1" applyBorder="1" applyAlignment="1" applyProtection="1">
      <alignment horizontal="center"/>
      <protection locked="0"/>
    </xf>
    <xf numFmtId="3" fontId="3" fillId="36" borderId="21" xfId="64" applyNumberFormat="1" applyFont="1" applyFill="1" applyBorder="1" applyAlignment="1" applyProtection="1">
      <alignment horizontal="right"/>
      <protection/>
    </xf>
    <xf numFmtId="3" fontId="3" fillId="35" borderId="21" xfId="64" applyNumberFormat="1" applyFont="1" applyFill="1" applyBorder="1" applyAlignment="1" applyProtection="1">
      <alignment horizontal="right"/>
      <protection/>
    </xf>
    <xf numFmtId="3" fontId="3" fillId="36" borderId="25" xfId="64" applyNumberFormat="1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/>
      <protection locked="0"/>
    </xf>
    <xf numFmtId="0" fontId="5" fillId="0" borderId="13" xfId="64" applyNumberFormat="1" applyFont="1" applyBorder="1" applyAlignment="1" applyProtection="1">
      <alignment horizontal="center"/>
      <protection locked="0"/>
    </xf>
    <xf numFmtId="0" fontId="5" fillId="34" borderId="10" xfId="64" applyFont="1" applyFill="1" applyBorder="1" applyAlignment="1" applyProtection="1">
      <alignment wrapText="1"/>
      <protection locked="0"/>
    </xf>
    <xf numFmtId="0" fontId="5" fillId="34" borderId="12" xfId="64" applyFont="1" applyFill="1" applyBorder="1" applyAlignment="1" applyProtection="1">
      <alignment/>
      <protection locked="0"/>
    </xf>
    <xf numFmtId="3" fontId="5" fillId="0" borderId="22" xfId="64" applyNumberFormat="1" applyFont="1" applyFill="1" applyBorder="1" applyAlignment="1" applyProtection="1">
      <alignment horizontal="right"/>
      <protection locked="0"/>
    </xf>
    <xf numFmtId="3" fontId="5" fillId="0" borderId="13" xfId="64" applyNumberFormat="1" applyFont="1" applyFill="1" applyBorder="1" applyAlignment="1" applyProtection="1">
      <alignment horizontal="right"/>
      <protection locked="0"/>
    </xf>
    <xf numFmtId="0" fontId="5" fillId="33" borderId="11" xfId="64" applyFont="1" applyFill="1" applyBorder="1" applyAlignment="1" applyProtection="1">
      <alignment/>
      <protection locked="0"/>
    </xf>
    <xf numFmtId="0" fontId="5" fillId="34" borderId="11" xfId="64" applyNumberFormat="1" applyFont="1" applyFill="1" applyBorder="1" applyAlignment="1" applyProtection="1">
      <alignment horizontal="center"/>
      <protection locked="0"/>
    </xf>
    <xf numFmtId="3" fontId="5" fillId="0" borderId="11" xfId="64" applyNumberFormat="1" applyFont="1" applyFill="1" applyBorder="1" applyAlignment="1" applyProtection="1">
      <alignment horizontal="right"/>
      <protection/>
    </xf>
    <xf numFmtId="0" fontId="5" fillId="0" borderId="12" xfId="64" applyFont="1" applyBorder="1" applyAlignment="1" applyProtection="1">
      <alignment/>
      <protection locked="0"/>
    </xf>
    <xf numFmtId="0" fontId="5" fillId="34" borderId="12" xfId="64" applyFont="1" applyFill="1" applyBorder="1" applyAlignment="1" applyProtection="1">
      <alignment wrapText="1"/>
      <protection locked="0"/>
    </xf>
    <xf numFmtId="0" fontId="3" fillId="33" borderId="13" xfId="75" applyNumberFormat="1" applyFont="1" applyFill="1" applyBorder="1" applyAlignment="1" applyProtection="1">
      <alignment horizontal="center"/>
      <protection locked="0"/>
    </xf>
    <xf numFmtId="0" fontId="5" fillId="33" borderId="10" xfId="75" applyFont="1" applyFill="1" applyBorder="1" applyAlignment="1" applyProtection="1">
      <alignment/>
      <protection locked="0"/>
    </xf>
    <xf numFmtId="0" fontId="5" fillId="33" borderId="11" xfId="75" applyNumberFormat="1" applyFont="1" applyFill="1" applyBorder="1" applyAlignment="1" applyProtection="1">
      <alignment horizontal="center"/>
      <protection locked="0"/>
    </xf>
    <xf numFmtId="3" fontId="3" fillId="0" borderId="22" xfId="64" applyNumberFormat="1" applyFont="1" applyFill="1" applyBorder="1" applyAlignment="1" applyProtection="1">
      <alignment horizontal="right"/>
      <protection locked="0"/>
    </xf>
    <xf numFmtId="3" fontId="3" fillId="0" borderId="13" xfId="64" applyNumberFormat="1" applyFont="1" applyFill="1" applyBorder="1" applyAlignment="1" applyProtection="1">
      <alignment horizontal="right"/>
      <protection locked="0"/>
    </xf>
    <xf numFmtId="3" fontId="3" fillId="35" borderId="20" xfId="64" applyNumberFormat="1" applyFont="1" applyFill="1" applyBorder="1" applyAlignment="1" applyProtection="1">
      <alignment horizontal="right"/>
      <protection/>
    </xf>
    <xf numFmtId="0" fontId="5" fillId="33" borderId="10" xfId="64" applyFont="1" applyFill="1" applyBorder="1" applyAlignment="1" applyProtection="1">
      <alignment horizontal="left" wrapText="1"/>
      <protection locked="0"/>
    </xf>
    <xf numFmtId="0" fontId="5" fillId="0" borderId="10" xfId="64" applyFont="1" applyBorder="1" applyAlignment="1" applyProtection="1">
      <alignment/>
      <protection locked="0"/>
    </xf>
    <xf numFmtId="3" fontId="3" fillId="0" borderId="20" xfId="64" applyNumberFormat="1" applyFont="1" applyFill="1" applyBorder="1" applyAlignment="1" applyProtection="1">
      <alignment horizontal="right"/>
      <protection/>
    </xf>
    <xf numFmtId="0" fontId="5" fillId="0" borderId="12" xfId="64" applyFont="1" applyBorder="1" applyAlignment="1" applyProtection="1">
      <alignment wrapText="1"/>
      <protection locked="0"/>
    </xf>
    <xf numFmtId="0" fontId="5" fillId="0" borderId="11" xfId="64" applyNumberFormat="1" applyFont="1" applyBorder="1" applyAlignment="1" applyProtection="1">
      <alignment horizontal="center"/>
      <protection locked="0"/>
    </xf>
    <xf numFmtId="0" fontId="3" fillId="36" borderId="29" xfId="64" applyNumberFormat="1" applyFont="1" applyFill="1" applyBorder="1" applyAlignment="1" applyProtection="1">
      <alignment horizontal="center"/>
      <protection locked="0"/>
    </xf>
    <xf numFmtId="0" fontId="3" fillId="36" borderId="10" xfId="64" applyFont="1" applyFill="1" applyBorder="1" applyAlignment="1" applyProtection="1">
      <alignment wrapText="1"/>
      <protection locked="0"/>
    </xf>
    <xf numFmtId="3" fontId="3" fillId="35" borderId="11" xfId="64" applyNumberFormat="1" applyFont="1" applyFill="1" applyBorder="1" applyAlignment="1" applyProtection="1">
      <alignment horizontal="center"/>
      <protection locked="0"/>
    </xf>
    <xf numFmtId="0" fontId="42" fillId="0" borderId="0" xfId="64" applyFont="1" applyBorder="1" applyProtection="1">
      <alignment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5" fillId="0" borderId="0" xfId="64" applyFont="1" applyBorder="1" applyAlignment="1" applyProtection="1">
      <alignment/>
      <protection locked="0"/>
    </xf>
    <xf numFmtId="0" fontId="5" fillId="0" borderId="14" xfId="64" applyFont="1" applyBorder="1" applyAlignment="1" applyProtection="1">
      <alignment/>
      <protection locked="0"/>
    </xf>
    <xf numFmtId="0" fontId="3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Protection="1">
      <alignment/>
      <protection locked="0"/>
    </xf>
    <xf numFmtId="0" fontId="44" fillId="0" borderId="0" xfId="64" applyFont="1" applyBorder="1" applyProtection="1">
      <alignment/>
      <protection locked="0"/>
    </xf>
    <xf numFmtId="0" fontId="44" fillId="0" borderId="0" xfId="64" applyFont="1" applyBorder="1" applyAlignment="1" applyProtection="1">
      <alignment wrapText="1"/>
      <protection locked="0"/>
    </xf>
    <xf numFmtId="0" fontId="66" fillId="0" borderId="0" xfId="0" applyFont="1" applyAlignment="1">
      <alignment wrapText="1"/>
    </xf>
    <xf numFmtId="3" fontId="5" fillId="34" borderId="20" xfId="64" applyNumberFormat="1" applyFont="1" applyFill="1" applyBorder="1" applyAlignment="1" applyProtection="1">
      <alignment horizontal="right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38" t="s">
        <v>94</v>
      </c>
    </row>
    <row r="2" spans="1:2" ht="63">
      <c r="A2">
        <v>1</v>
      </c>
      <c r="B2" s="239" t="s">
        <v>101</v>
      </c>
    </row>
    <row r="3" spans="1:2" ht="31.5">
      <c r="A3">
        <v>2</v>
      </c>
      <c r="B3" s="239" t="s">
        <v>102</v>
      </c>
    </row>
    <row r="4" spans="1:2" ht="30" customHeight="1">
      <c r="A4">
        <v>3</v>
      </c>
      <c r="B4" s="239" t="s">
        <v>95</v>
      </c>
    </row>
    <row r="5" spans="1:2" ht="47.25">
      <c r="A5">
        <v>4</v>
      </c>
      <c r="B5" s="239" t="s">
        <v>100</v>
      </c>
    </row>
    <row r="6" spans="1:2" ht="15.75">
      <c r="A6">
        <v>5</v>
      </c>
      <c r="B6" s="240" t="s">
        <v>99</v>
      </c>
    </row>
    <row r="7" spans="1:2" ht="47.25">
      <c r="A7">
        <v>6</v>
      </c>
      <c r="B7" s="239" t="s">
        <v>97</v>
      </c>
    </row>
    <row r="8" spans="1:2" ht="31.5">
      <c r="A8">
        <v>7</v>
      </c>
      <c r="B8" s="239" t="s">
        <v>96</v>
      </c>
    </row>
    <row r="9" spans="1:2" ht="47.25">
      <c r="A9">
        <v>8</v>
      </c>
      <c r="B9" s="239" t="s">
        <v>98</v>
      </c>
    </row>
    <row r="10" spans="1:2" ht="31.5">
      <c r="A10">
        <v>9</v>
      </c>
      <c r="B10" s="239" t="s">
        <v>111</v>
      </c>
    </row>
    <row r="11" spans="1:2" ht="31.5">
      <c r="A11">
        <v>10</v>
      </c>
      <c r="B11" s="239" t="s">
        <v>112</v>
      </c>
    </row>
    <row r="12" spans="1:2" ht="15.75">
      <c r="A12">
        <v>11</v>
      </c>
      <c r="B12" s="239" t="s">
        <v>103</v>
      </c>
    </row>
    <row r="13" ht="31.5">
      <c r="B13" s="239" t="s">
        <v>113</v>
      </c>
    </row>
    <row r="14" ht="32.25" thickBot="1">
      <c r="B14" s="241" t="s">
        <v>114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107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109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110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107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34" sqref="H3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110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85</v>
      </c>
      <c r="F10" s="297" t="s">
        <v>87</v>
      </c>
      <c r="G10" s="297" t="s">
        <v>83</v>
      </c>
      <c r="H10" s="297" t="s">
        <v>84</v>
      </c>
      <c r="I10" s="297" t="s">
        <v>89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85</v>
      </c>
      <c r="F10" s="297" t="s">
        <v>87</v>
      </c>
      <c r="G10" s="297" t="s">
        <v>83</v>
      </c>
      <c r="H10" s="297" t="s">
        <v>84</v>
      </c>
      <c r="I10" s="297" t="s">
        <v>89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L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0">
        <f t="shared" si="7"/>
        <v>0</v>
      </c>
      <c r="M30" s="195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1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0">
        <f t="shared" si="8"/>
        <v>0</v>
      </c>
      <c r="M32" s="195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0">
        <f t="shared" si="9"/>
        <v>0</v>
      </c>
      <c r="M43" s="205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3">
        <f t="shared" si="9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0">
        <f t="shared" si="10"/>
        <v>0</v>
      </c>
      <c r="M46" s="195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0">
        <f t="shared" si="11"/>
        <v>0</v>
      </c>
      <c r="M48" s="195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1">
        <f t="shared" si="12"/>
        <v>0</v>
      </c>
      <c r="M50" s="196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4" ref="F51:L51">SUM(F52:F53)</f>
        <v>0</v>
      </c>
      <c r="G51" s="211">
        <f t="shared" si="14"/>
        <v>0</v>
      </c>
      <c r="H51" s="211">
        <f t="shared" si="14"/>
        <v>0</v>
      </c>
      <c r="I51" s="211">
        <f t="shared" si="14"/>
        <v>0</v>
      </c>
      <c r="J51" s="211">
        <f t="shared" si="14"/>
        <v>0</v>
      </c>
      <c r="K51" s="211">
        <f t="shared" si="14"/>
        <v>0</v>
      </c>
      <c r="L51" s="212">
        <f t="shared" si="14"/>
        <v>0</v>
      </c>
      <c r="M51" s="202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4">
        <f t="shared" si="16"/>
        <v>0</v>
      </c>
      <c r="M54" s="203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1">
        <f t="shared" si="17"/>
        <v>0</v>
      </c>
      <c r="M56" s="196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6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1">
        <f t="shared" si="18"/>
        <v>0</v>
      </c>
      <c r="M58" s="196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6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1">
        <f t="shared" si="20"/>
        <v>0</v>
      </c>
      <c r="M65" s="196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D8:L8"/>
    <mergeCell ref="B3:C3"/>
    <mergeCell ref="B1:U1"/>
    <mergeCell ref="S2:T3"/>
    <mergeCell ref="D3:Q3"/>
    <mergeCell ref="B7:Q7"/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286" t="s">
        <v>54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5:17" ht="15.75" customHeight="1">
      <c r="O2" s="288" t="s">
        <v>55</v>
      </c>
      <c r="P2" s="288"/>
      <c r="Q2" s="28"/>
    </row>
    <row r="3" spans="2:17" ht="21.75" customHeight="1">
      <c r="B3" s="286" t="s">
        <v>59</v>
      </c>
      <c r="C3" s="286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16"/>
      <c r="O3" s="288"/>
      <c r="P3" s="288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74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64</v>
      </c>
      <c r="P6" s="40"/>
      <c r="Q6" s="51"/>
    </row>
    <row r="7" spans="2:17" ht="21" customHeight="1"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9"/>
      <c r="O7" s="28"/>
      <c r="P7" s="28"/>
      <c r="Q7" s="52"/>
    </row>
    <row r="8" spans="2:17" ht="22.5" customHeight="1">
      <c r="B8" s="40" t="s">
        <v>65</v>
      </c>
      <c r="C8" s="40"/>
      <c r="D8" s="40"/>
      <c r="E8" s="314"/>
      <c r="F8" s="314"/>
      <c r="G8" s="314"/>
      <c r="H8" s="314"/>
      <c r="I8" s="314"/>
      <c r="J8" s="314"/>
      <c r="K8" s="314"/>
      <c r="L8" s="314"/>
      <c r="M8" s="314"/>
      <c r="N8" s="40"/>
      <c r="O8" s="40" t="s">
        <v>66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271" t="s">
        <v>0</v>
      </c>
      <c r="C10" s="315" t="s">
        <v>73</v>
      </c>
      <c r="D10" s="271" t="s">
        <v>1</v>
      </c>
      <c r="E10" s="318" t="s">
        <v>81</v>
      </c>
      <c r="F10" s="321" t="s">
        <v>75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3"/>
    </row>
    <row r="11" spans="1:17" s="42" customFormat="1" ht="15.75" customHeight="1">
      <c r="A11" s="4"/>
      <c r="B11" s="272"/>
      <c r="C11" s="316"/>
      <c r="D11" s="272"/>
      <c r="E11" s="319"/>
      <c r="F11" s="324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6"/>
    </row>
    <row r="12" spans="1:17" s="42" customFormat="1" ht="64.5" customHeight="1" thickBot="1">
      <c r="A12" s="4"/>
      <c r="B12" s="273"/>
      <c r="C12" s="317"/>
      <c r="D12" s="273"/>
      <c r="E12" s="320"/>
      <c r="F12" s="79" t="s">
        <v>31</v>
      </c>
      <c r="G12" s="79" t="s">
        <v>32</v>
      </c>
      <c r="H12" s="79" t="s">
        <v>33</v>
      </c>
      <c r="I12" s="79" t="s">
        <v>37</v>
      </c>
      <c r="J12" s="79" t="s">
        <v>37</v>
      </c>
      <c r="K12" s="79" t="s">
        <v>36</v>
      </c>
      <c r="L12" s="79" t="s">
        <v>37</v>
      </c>
      <c r="M12" s="80" t="s">
        <v>38</v>
      </c>
      <c r="N12" s="80" t="s">
        <v>39</v>
      </c>
      <c r="O12" s="80" t="s">
        <v>57</v>
      </c>
      <c r="P12" s="80" t="s">
        <v>58</v>
      </c>
      <c r="Q12" s="97" t="s">
        <v>40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16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7</v>
      </c>
      <c r="C14" s="47" t="s">
        <v>63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20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41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8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42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21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22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1" t="s">
        <v>60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43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11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65.25" customHeight="1" thickBot="1">
      <c r="B26" s="76" t="s">
        <v>12</v>
      </c>
      <c r="C26" s="45" t="s">
        <v>62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18.75">
      <c r="B27" s="77">
        <v>1</v>
      </c>
      <c r="C27" s="67" t="s">
        <v>44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45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46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76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8.75">
      <c r="B41" s="14">
        <v>4</v>
      </c>
      <c r="C41" s="23" t="s">
        <v>47</v>
      </c>
      <c r="D41" s="24">
        <v>614700</v>
      </c>
      <c r="E41" s="82">
        <f t="shared" si="1"/>
        <v>0</v>
      </c>
      <c r="F41" s="82">
        <f>SUM(F42:F43)</f>
        <v>0</v>
      </c>
      <c r="G41" s="82">
        <f>SUM(G42:G43)</f>
        <v>0</v>
      </c>
      <c r="H41" s="82">
        <f>SUM(H42:H43)</f>
        <v>0</v>
      </c>
      <c r="I41" s="82">
        <f>SUM(I42:I43)</f>
        <v>0</v>
      </c>
      <c r="J41" s="82">
        <f>SUM(J42:J43)</f>
        <v>0</v>
      </c>
      <c r="K41" s="82">
        <f aca="true" t="shared" si="6" ref="K41:Q41">SUM(K42:K43)</f>
        <v>0</v>
      </c>
      <c r="L41" s="82">
        <f t="shared" si="6"/>
        <v>0</v>
      </c>
      <c r="M41" s="82">
        <f t="shared" si="6"/>
        <v>0</v>
      </c>
      <c r="N41" s="82">
        <f t="shared" si="6"/>
        <v>0</v>
      </c>
      <c r="O41" s="82">
        <f t="shared" si="6"/>
        <v>0</v>
      </c>
      <c r="P41" s="82">
        <f t="shared" si="6"/>
        <v>0</v>
      </c>
      <c r="Q41" s="103">
        <f t="shared" si="6"/>
        <v>0</v>
      </c>
    </row>
    <row r="42" spans="2:17" ht="18.75">
      <c r="B42" s="14"/>
      <c r="C42" s="23"/>
      <c r="D42" s="24"/>
      <c r="E42" s="82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02"/>
    </row>
    <row r="43" spans="2:17" ht="18.75">
      <c r="B43" s="14"/>
      <c r="C43" s="23"/>
      <c r="D43" s="24"/>
      <c r="E43" s="82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04"/>
    </row>
    <row r="44" spans="2:17" ht="19.5" thickBot="1">
      <c r="B44" s="234">
        <v>5</v>
      </c>
      <c r="C44" s="235" t="s">
        <v>48</v>
      </c>
      <c r="D44" s="236">
        <v>614800</v>
      </c>
      <c r="E44" s="258">
        <f t="shared" si="1"/>
        <v>0</v>
      </c>
      <c r="F44" s="258">
        <f>F45</f>
        <v>0</v>
      </c>
      <c r="G44" s="258">
        <f>G45</f>
        <v>0</v>
      </c>
      <c r="H44" s="258">
        <f>H45</f>
        <v>0</v>
      </c>
      <c r="I44" s="258">
        <f>I45</f>
        <v>0</v>
      </c>
      <c r="J44" s="258">
        <f>J45</f>
        <v>0</v>
      </c>
      <c r="K44" s="258">
        <f aca="true" t="shared" si="7" ref="K44:Q44">K45</f>
        <v>0</v>
      </c>
      <c r="L44" s="258">
        <f t="shared" si="7"/>
        <v>0</v>
      </c>
      <c r="M44" s="258">
        <f t="shared" si="7"/>
        <v>0</v>
      </c>
      <c r="N44" s="258">
        <f t="shared" si="7"/>
        <v>0</v>
      </c>
      <c r="O44" s="258">
        <f t="shared" si="7"/>
        <v>0</v>
      </c>
      <c r="P44" s="258">
        <f t="shared" si="7"/>
        <v>0</v>
      </c>
      <c r="Q44" s="265">
        <f t="shared" si="7"/>
        <v>0</v>
      </c>
    </row>
    <row r="45" spans="2:17" ht="19.5" thickBot="1">
      <c r="B45" s="259"/>
      <c r="C45" s="260"/>
      <c r="D45" s="261"/>
      <c r="E45" s="262">
        <f t="shared" si="1"/>
        <v>0</v>
      </c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4"/>
    </row>
    <row r="46" spans="2:17" ht="18.75">
      <c r="B46" s="77">
        <v>6</v>
      </c>
      <c r="C46" s="256" t="s">
        <v>49</v>
      </c>
      <c r="D46" s="62">
        <v>614900</v>
      </c>
      <c r="E46" s="86">
        <f t="shared" si="1"/>
        <v>0</v>
      </c>
      <c r="F46" s="86">
        <f>F47</f>
        <v>0</v>
      </c>
      <c r="G46" s="86">
        <f>G47</f>
        <v>0</v>
      </c>
      <c r="H46" s="86">
        <f>H47</f>
        <v>0</v>
      </c>
      <c r="I46" s="86">
        <f>I47</f>
        <v>0</v>
      </c>
      <c r="J46" s="86">
        <f>J47</f>
        <v>0</v>
      </c>
      <c r="K46" s="86">
        <f aca="true" t="shared" si="8" ref="K46:Q46">K47</f>
        <v>0</v>
      </c>
      <c r="L46" s="86">
        <f t="shared" si="8"/>
        <v>0</v>
      </c>
      <c r="M46" s="86">
        <f t="shared" si="8"/>
        <v>0</v>
      </c>
      <c r="N46" s="86">
        <f t="shared" si="8"/>
        <v>0</v>
      </c>
      <c r="O46" s="86">
        <f t="shared" si="8"/>
        <v>0</v>
      </c>
      <c r="P46" s="86">
        <f t="shared" si="8"/>
        <v>0</v>
      </c>
      <c r="Q46" s="257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13</v>
      </c>
      <c r="C48" s="45" t="s">
        <v>61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50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37.5">
      <c r="B52" s="14">
        <v>2</v>
      </c>
      <c r="C52" s="25" t="s">
        <v>51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14</v>
      </c>
      <c r="C54" s="45" t="s">
        <v>28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52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15</v>
      </c>
      <c r="C56" s="45" t="s">
        <v>67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53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23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24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37.5">
      <c r="B60" s="12">
        <v>4</v>
      </c>
      <c r="C60" s="25" t="s">
        <v>25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26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27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>
      <c r="B63" s="76"/>
      <c r="C63" s="45" t="s">
        <v>29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56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9"/>
  <sheetViews>
    <sheetView view="pageBreakPreview" zoomScale="60" zoomScalePageLayoutView="0" workbookViewId="0" topLeftCell="A7">
      <selection activeCell="Y18" sqref="Y18"/>
    </sheetView>
  </sheetViews>
  <sheetFormatPr defaultColWidth="9.140625" defaultRowHeight="15"/>
  <cols>
    <col min="1" max="1" width="0.71875" style="327" customWidth="1"/>
    <col min="2" max="2" width="6.421875" style="327" customWidth="1"/>
    <col min="3" max="3" width="45.421875" style="327" customWidth="1"/>
    <col min="4" max="4" width="11.28125" style="327" customWidth="1"/>
    <col min="5" max="5" width="18.8515625" style="327" customWidth="1"/>
    <col min="6" max="7" width="15.57421875" style="327" customWidth="1"/>
    <col min="8" max="8" width="21.421875" style="327" customWidth="1"/>
    <col min="9" max="9" width="14.140625" style="327" customWidth="1"/>
    <col min="10" max="10" width="12.8515625" style="327" customWidth="1"/>
    <col min="11" max="11" width="13.140625" style="327" customWidth="1"/>
    <col min="12" max="13" width="13.8515625" style="327" customWidth="1"/>
    <col min="14" max="14" width="14.140625" style="327" customWidth="1"/>
    <col min="15" max="15" width="13.421875" style="327" customWidth="1"/>
    <col min="16" max="16" width="13.57421875" style="327" customWidth="1"/>
    <col min="17" max="17" width="14.57421875" style="327" customWidth="1"/>
    <col min="18" max="18" width="9.140625" style="327" customWidth="1"/>
    <col min="19" max="16384" width="9.140625" style="327" customWidth="1"/>
  </cols>
  <sheetData>
    <row r="1" spans="2:17" s="327" customFormat="1" ht="15" customHeight="1">
      <c r="B1" s="328" t="s">
        <v>54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3:15" s="327" customFormat="1" ht="15" customHeight="1">
      <c r="M2" s="330" t="s">
        <v>55</v>
      </c>
      <c r="N2" s="330"/>
      <c r="O2" s="331"/>
    </row>
    <row r="3" spans="2:17" s="327" customFormat="1" ht="15" customHeight="1">
      <c r="B3" s="328" t="s">
        <v>59</v>
      </c>
      <c r="C3" s="328"/>
      <c r="D3" s="332" t="s">
        <v>118</v>
      </c>
      <c r="E3" s="332"/>
      <c r="F3" s="332"/>
      <c r="G3" s="332"/>
      <c r="H3" s="332"/>
      <c r="I3" s="332"/>
      <c r="J3" s="332"/>
      <c r="K3" s="332"/>
      <c r="L3" s="333"/>
      <c r="M3" s="330"/>
      <c r="N3" s="330"/>
      <c r="O3" s="334" t="s">
        <v>119</v>
      </c>
      <c r="P3" s="335"/>
      <c r="Q3" s="333"/>
    </row>
    <row r="4" spans="2:17" s="327" customFormat="1" ht="1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7"/>
      <c r="N4" s="338"/>
      <c r="O4" s="339"/>
      <c r="P4" s="339"/>
      <c r="Q4" s="336"/>
    </row>
    <row r="5" spans="2:17" s="327" customFormat="1" ht="15" customHeight="1">
      <c r="B5" s="330" t="s">
        <v>120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  <c r="N5" s="338"/>
      <c r="O5" s="340"/>
      <c r="P5" s="340"/>
      <c r="Q5" s="341"/>
    </row>
    <row r="6" spans="2:17" s="342" customFormat="1" ht="15" customHeight="1">
      <c r="B6" s="343" t="s">
        <v>121</v>
      </c>
      <c r="C6" s="343"/>
      <c r="D6" s="343"/>
      <c r="E6" s="343"/>
      <c r="F6" s="343"/>
      <c r="G6" s="343"/>
      <c r="H6" s="343"/>
      <c r="I6" s="343"/>
      <c r="J6" s="343"/>
      <c r="K6" s="341"/>
      <c r="L6" s="341"/>
      <c r="M6" s="330"/>
      <c r="N6" s="330"/>
      <c r="O6" s="331"/>
      <c r="P6" s="340"/>
      <c r="Q6" s="341"/>
    </row>
    <row r="7" spans="2:17" s="327" customFormat="1" ht="15" customHeight="1">
      <c r="B7" s="344"/>
      <c r="C7" s="344"/>
      <c r="D7" s="344"/>
      <c r="E7" s="345"/>
      <c r="F7" s="345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342" customFormat="1" ht="15" customHeight="1">
      <c r="A8" s="347"/>
      <c r="B8" s="348" t="s">
        <v>0</v>
      </c>
      <c r="C8" s="349" t="s">
        <v>73</v>
      </c>
      <c r="D8" s="350" t="s">
        <v>1</v>
      </c>
      <c r="E8" s="351" t="s">
        <v>315</v>
      </c>
      <c r="F8" s="351" t="s">
        <v>115</v>
      </c>
      <c r="G8" s="351" t="s">
        <v>314</v>
      </c>
      <c r="H8" s="351" t="s">
        <v>105</v>
      </c>
      <c r="I8" s="352" t="s">
        <v>122</v>
      </c>
      <c r="J8" s="353"/>
      <c r="K8" s="353"/>
      <c r="L8" s="353"/>
      <c r="M8" s="353"/>
      <c r="N8" s="353"/>
      <c r="O8" s="353"/>
      <c r="P8" s="353"/>
      <c r="Q8" s="354"/>
    </row>
    <row r="9" spans="1:17" s="342" customFormat="1" ht="15" customHeight="1" thickBot="1">
      <c r="A9" s="347"/>
      <c r="B9" s="355"/>
      <c r="C9" s="356"/>
      <c r="D9" s="357"/>
      <c r="E9" s="358"/>
      <c r="F9" s="358"/>
      <c r="G9" s="358"/>
      <c r="H9" s="358"/>
      <c r="I9" s="359"/>
      <c r="J9" s="360"/>
      <c r="K9" s="360"/>
      <c r="L9" s="360"/>
      <c r="M9" s="360"/>
      <c r="N9" s="360"/>
      <c r="O9" s="360"/>
      <c r="P9" s="360"/>
      <c r="Q9" s="361"/>
    </row>
    <row r="10" spans="1:17" s="342" customFormat="1" ht="321.75" customHeight="1" thickBot="1">
      <c r="A10" s="347"/>
      <c r="B10" s="362"/>
      <c r="C10" s="363"/>
      <c r="D10" s="364"/>
      <c r="E10" s="365"/>
      <c r="F10" s="365"/>
      <c r="G10" s="365"/>
      <c r="H10" s="365"/>
      <c r="I10" s="366" t="s">
        <v>68</v>
      </c>
      <c r="J10" s="367" t="s">
        <v>123</v>
      </c>
      <c r="K10" s="367" t="s">
        <v>3</v>
      </c>
      <c r="L10" s="367" t="s">
        <v>4</v>
      </c>
      <c r="M10" s="367" t="s">
        <v>17</v>
      </c>
      <c r="N10" s="367" t="s">
        <v>18</v>
      </c>
      <c r="O10" s="367" t="s">
        <v>19</v>
      </c>
      <c r="P10" s="367" t="s">
        <v>124</v>
      </c>
      <c r="Q10" s="368" t="s">
        <v>5</v>
      </c>
    </row>
    <row r="11" spans="1:17" s="342" customFormat="1" ht="15" customHeight="1" thickBot="1">
      <c r="A11" s="347"/>
      <c r="B11" s="369">
        <v>1</v>
      </c>
      <c r="C11" s="370">
        <v>2</v>
      </c>
      <c r="D11" s="371">
        <v>3</v>
      </c>
      <c r="E11" s="370">
        <v>4</v>
      </c>
      <c r="F11" s="370">
        <v>5</v>
      </c>
      <c r="G11" s="370"/>
      <c r="H11" s="370" t="s">
        <v>125</v>
      </c>
      <c r="I11" s="370">
        <v>6</v>
      </c>
      <c r="J11" s="370">
        <v>7</v>
      </c>
      <c r="K11" s="370">
        <v>8</v>
      </c>
      <c r="L11" s="370">
        <v>9</v>
      </c>
      <c r="M11" s="370">
        <v>10</v>
      </c>
      <c r="N11" s="370">
        <v>11</v>
      </c>
      <c r="O11" s="370">
        <v>12</v>
      </c>
      <c r="P11" s="370" t="s">
        <v>126</v>
      </c>
      <c r="Q11" s="372" t="s">
        <v>6</v>
      </c>
    </row>
    <row r="12" spans="1:17" s="342" customFormat="1" ht="23.25" customHeight="1">
      <c r="A12" s="347"/>
      <c r="B12" s="373" t="s">
        <v>7</v>
      </c>
      <c r="C12" s="374" t="s">
        <v>63</v>
      </c>
      <c r="D12" s="373"/>
      <c r="E12" s="375">
        <f>E13+E28+E47+E60+E65+E72+E84+E90+E95+E106+E113</f>
        <v>1436000</v>
      </c>
      <c r="F12" s="375"/>
      <c r="G12" s="375">
        <v>1436000</v>
      </c>
      <c r="H12" s="375">
        <f>H13+H28+H47+H60+H65+H72+H84+H90+H95+H106+H113</f>
        <v>1436000</v>
      </c>
      <c r="I12" s="375">
        <f>I13+I28+I47+I60+I65+I72+I84+I90+I95+I106+I113</f>
        <v>1286000</v>
      </c>
      <c r="J12" s="375">
        <f>J13+J28+J47+J60+J65+J72+J84+J90+J95+J106+J113</f>
        <v>150000</v>
      </c>
      <c r="K12" s="375">
        <f aca="true" t="shared" si="0" ref="K12:Q12">SUM(K13:K132)</f>
        <v>0</v>
      </c>
      <c r="L12" s="375">
        <f t="shared" si="0"/>
        <v>0</v>
      </c>
      <c r="M12" s="375">
        <f t="shared" si="0"/>
        <v>0</v>
      </c>
      <c r="N12" s="375">
        <f t="shared" si="0"/>
        <v>0</v>
      </c>
      <c r="O12" s="375">
        <f t="shared" si="0"/>
        <v>0</v>
      </c>
      <c r="P12" s="375">
        <f t="shared" si="0"/>
        <v>0</v>
      </c>
      <c r="Q12" s="376">
        <f t="shared" si="0"/>
        <v>0</v>
      </c>
    </row>
    <row r="13" spans="1:17" s="342" customFormat="1" ht="21" customHeight="1">
      <c r="A13" s="327"/>
      <c r="B13" s="377">
        <v>1</v>
      </c>
      <c r="C13" s="378" t="s">
        <v>20</v>
      </c>
      <c r="D13" s="377">
        <v>611100</v>
      </c>
      <c r="E13" s="379">
        <f>E14+E15+E16+E17+E18+E19+E20+E21+E22+E23+E24+E25+E26+E27</f>
        <v>978000</v>
      </c>
      <c r="F13" s="379">
        <f>F14+F15+F16+F17+F18+F19+F20+F21+F22+F23+F24+F25+F26+F27</f>
        <v>0</v>
      </c>
      <c r="G13" s="379">
        <v>978000</v>
      </c>
      <c r="H13" s="380">
        <f>H14+H15+H16+H17+H18+H19+H20+H21+H22+H23+H24+H25+H26+H27</f>
        <v>978000</v>
      </c>
      <c r="I13" s="379">
        <f>I14+I15+I16+I17+I18+I19+I20+I21+I22+I23+I24+I25+I26+I27</f>
        <v>978000</v>
      </c>
      <c r="J13" s="381"/>
      <c r="K13" s="381"/>
      <c r="L13" s="381"/>
      <c r="M13" s="381"/>
      <c r="N13" s="381"/>
      <c r="O13" s="381"/>
      <c r="P13" s="381"/>
      <c r="Q13" s="382"/>
    </row>
    <row r="14" spans="1:17" s="342" customFormat="1" ht="17.25" customHeight="1">
      <c r="A14" s="327"/>
      <c r="B14" s="383"/>
      <c r="C14" s="384" t="s">
        <v>127</v>
      </c>
      <c r="D14" s="385">
        <v>611111</v>
      </c>
      <c r="E14" s="381">
        <f>H14</f>
        <v>474000</v>
      </c>
      <c r="F14" s="381"/>
      <c r="G14" s="381">
        <v>474000</v>
      </c>
      <c r="H14" s="386">
        <f aca="true" t="shared" si="1" ref="H14:H77">SUM(I14:Q14)</f>
        <v>474000</v>
      </c>
      <c r="I14" s="381">
        <v>474000</v>
      </c>
      <c r="J14" s="381"/>
      <c r="K14" s="381"/>
      <c r="L14" s="381"/>
      <c r="M14" s="381"/>
      <c r="N14" s="381"/>
      <c r="O14" s="381"/>
      <c r="P14" s="381"/>
      <c r="Q14" s="382"/>
    </row>
    <row r="15" spans="2:17" s="327" customFormat="1" ht="15" customHeight="1">
      <c r="B15" s="383"/>
      <c r="C15" s="384" t="s">
        <v>128</v>
      </c>
      <c r="D15" s="385">
        <v>611113</v>
      </c>
      <c r="E15" s="381">
        <f>H15</f>
        <v>15000</v>
      </c>
      <c r="F15" s="381"/>
      <c r="G15" s="381">
        <v>15000</v>
      </c>
      <c r="H15" s="386">
        <f t="shared" si="1"/>
        <v>15000</v>
      </c>
      <c r="I15" s="381">
        <v>15000</v>
      </c>
      <c r="J15" s="381"/>
      <c r="K15" s="381"/>
      <c r="L15" s="381"/>
      <c r="M15" s="381"/>
      <c r="N15" s="381"/>
      <c r="O15" s="381"/>
      <c r="P15" s="381"/>
      <c r="Q15" s="382"/>
    </row>
    <row r="16" spans="2:17" s="327" customFormat="1" ht="15" customHeight="1">
      <c r="B16" s="383"/>
      <c r="C16" s="384" t="s">
        <v>129</v>
      </c>
      <c r="D16" s="385">
        <v>611114</v>
      </c>
      <c r="E16" s="381">
        <f aca="true" t="shared" si="2" ref="E16:G64">H16</f>
        <v>22000</v>
      </c>
      <c r="F16" s="381"/>
      <c r="G16" s="381">
        <v>22000</v>
      </c>
      <c r="H16" s="386">
        <f t="shared" si="1"/>
        <v>22000</v>
      </c>
      <c r="I16" s="381">
        <v>22000</v>
      </c>
      <c r="J16" s="381"/>
      <c r="K16" s="381"/>
      <c r="L16" s="381"/>
      <c r="M16" s="381"/>
      <c r="N16" s="381"/>
      <c r="O16" s="381"/>
      <c r="P16" s="381"/>
      <c r="Q16" s="382"/>
    </row>
    <row r="17" spans="2:17" s="327" customFormat="1" ht="15" customHeight="1">
      <c r="B17" s="383"/>
      <c r="C17" s="384" t="s">
        <v>130</v>
      </c>
      <c r="D17" s="385">
        <v>611115</v>
      </c>
      <c r="E17" s="381">
        <f t="shared" si="2"/>
        <v>30000</v>
      </c>
      <c r="F17" s="381"/>
      <c r="G17" s="381">
        <v>30000</v>
      </c>
      <c r="H17" s="386">
        <f t="shared" si="1"/>
        <v>30000</v>
      </c>
      <c r="I17" s="381">
        <v>30000</v>
      </c>
      <c r="J17" s="381"/>
      <c r="K17" s="381"/>
      <c r="L17" s="381"/>
      <c r="M17" s="381"/>
      <c r="N17" s="381"/>
      <c r="O17" s="381"/>
      <c r="P17" s="381"/>
      <c r="Q17" s="382"/>
    </row>
    <row r="18" spans="2:17" s="327" customFormat="1" ht="15" customHeight="1">
      <c r="B18" s="383"/>
      <c r="C18" s="384" t="s">
        <v>131</v>
      </c>
      <c r="D18" s="385">
        <v>611116</v>
      </c>
      <c r="E18" s="381">
        <f t="shared" si="2"/>
        <v>1000</v>
      </c>
      <c r="F18" s="381"/>
      <c r="G18" s="381">
        <v>1000</v>
      </c>
      <c r="H18" s="386">
        <f t="shared" si="1"/>
        <v>1000</v>
      </c>
      <c r="I18" s="381">
        <v>1000</v>
      </c>
      <c r="J18" s="381"/>
      <c r="K18" s="381"/>
      <c r="L18" s="381"/>
      <c r="M18" s="381"/>
      <c r="N18" s="381"/>
      <c r="O18" s="381"/>
      <c r="P18" s="381"/>
      <c r="Q18" s="382"/>
    </row>
    <row r="19" spans="2:17" s="327" customFormat="1" ht="15" customHeight="1">
      <c r="B19" s="383"/>
      <c r="C19" s="384" t="s">
        <v>132</v>
      </c>
      <c r="D19" s="385">
        <v>611117</v>
      </c>
      <c r="E19" s="381">
        <f t="shared" si="2"/>
        <v>7000</v>
      </c>
      <c r="F19" s="381"/>
      <c r="G19" s="381">
        <v>7000</v>
      </c>
      <c r="H19" s="386">
        <f t="shared" si="1"/>
        <v>7000</v>
      </c>
      <c r="I19" s="381">
        <v>7000</v>
      </c>
      <c r="J19" s="381"/>
      <c r="K19" s="381"/>
      <c r="L19" s="381"/>
      <c r="M19" s="381"/>
      <c r="N19" s="381"/>
      <c r="O19" s="381"/>
      <c r="P19" s="381"/>
      <c r="Q19" s="382"/>
    </row>
    <row r="20" spans="2:17" s="327" customFormat="1" ht="15" customHeight="1">
      <c r="B20" s="383"/>
      <c r="C20" s="384" t="s">
        <v>133</v>
      </c>
      <c r="D20" s="385">
        <v>611122</v>
      </c>
      <c r="E20" s="381">
        <f t="shared" si="2"/>
        <v>56000</v>
      </c>
      <c r="F20" s="381"/>
      <c r="G20" s="381">
        <v>56000</v>
      </c>
      <c r="H20" s="386">
        <f t="shared" si="1"/>
        <v>56000</v>
      </c>
      <c r="I20" s="381">
        <v>56000</v>
      </c>
      <c r="J20" s="381"/>
      <c r="K20" s="381"/>
      <c r="L20" s="381"/>
      <c r="M20" s="381"/>
      <c r="N20" s="381"/>
      <c r="O20" s="381"/>
      <c r="P20" s="381"/>
      <c r="Q20" s="382"/>
    </row>
    <row r="21" spans="2:17" s="327" customFormat="1" ht="15" customHeight="1">
      <c r="B21" s="383"/>
      <c r="C21" s="384" t="s">
        <v>134</v>
      </c>
      <c r="D21" s="385">
        <v>611123</v>
      </c>
      <c r="E21" s="381">
        <f t="shared" si="2"/>
        <v>196000</v>
      </c>
      <c r="F21" s="381"/>
      <c r="G21" s="381">
        <v>196000</v>
      </c>
      <c r="H21" s="386">
        <f t="shared" si="1"/>
        <v>196000</v>
      </c>
      <c r="I21" s="381">
        <v>196000</v>
      </c>
      <c r="J21" s="381"/>
      <c r="K21" s="381"/>
      <c r="L21" s="381"/>
      <c r="M21" s="381"/>
      <c r="N21" s="381"/>
      <c r="O21" s="381"/>
      <c r="P21" s="381"/>
      <c r="Q21" s="382"/>
    </row>
    <row r="22" spans="2:17" s="327" customFormat="1" ht="15" customHeight="1">
      <c r="B22" s="383"/>
      <c r="C22" s="384" t="s">
        <v>135</v>
      </c>
      <c r="D22" s="385">
        <v>611124</v>
      </c>
      <c r="E22" s="381">
        <f t="shared" si="2"/>
        <v>130000</v>
      </c>
      <c r="F22" s="381"/>
      <c r="G22" s="381">
        <v>130000</v>
      </c>
      <c r="H22" s="386">
        <f t="shared" si="1"/>
        <v>130000</v>
      </c>
      <c r="I22" s="381">
        <v>130000</v>
      </c>
      <c r="J22" s="381"/>
      <c r="K22" s="381"/>
      <c r="L22" s="381"/>
      <c r="M22" s="381"/>
      <c r="N22" s="381"/>
      <c r="O22" s="381"/>
      <c r="P22" s="381"/>
      <c r="Q22" s="382"/>
    </row>
    <row r="23" spans="2:17" s="327" customFormat="1" ht="15" customHeight="1">
      <c r="B23" s="383"/>
      <c r="C23" s="384" t="s">
        <v>136</v>
      </c>
      <c r="D23" s="385">
        <v>611125</v>
      </c>
      <c r="E23" s="381">
        <f t="shared" si="2"/>
        <v>15000</v>
      </c>
      <c r="F23" s="381"/>
      <c r="G23" s="381">
        <v>15000</v>
      </c>
      <c r="H23" s="386">
        <f t="shared" si="1"/>
        <v>15000</v>
      </c>
      <c r="I23" s="381">
        <v>15000</v>
      </c>
      <c r="J23" s="381"/>
      <c r="K23" s="381"/>
      <c r="L23" s="381"/>
      <c r="M23" s="381"/>
      <c r="N23" s="381"/>
      <c r="O23" s="381"/>
      <c r="P23" s="381"/>
      <c r="Q23" s="382"/>
    </row>
    <row r="24" spans="2:17" s="327" customFormat="1" ht="15" customHeight="1">
      <c r="B24" s="383"/>
      <c r="C24" s="384" t="s">
        <v>137</v>
      </c>
      <c r="D24" s="385">
        <v>611126</v>
      </c>
      <c r="E24" s="381">
        <f t="shared" si="2"/>
        <v>15000</v>
      </c>
      <c r="F24" s="381"/>
      <c r="G24" s="381">
        <v>15000</v>
      </c>
      <c r="H24" s="386">
        <f t="shared" si="1"/>
        <v>15000</v>
      </c>
      <c r="I24" s="381">
        <v>15000</v>
      </c>
      <c r="J24" s="381"/>
      <c r="K24" s="381"/>
      <c r="L24" s="381"/>
      <c r="M24" s="381"/>
      <c r="N24" s="381"/>
      <c r="O24" s="381"/>
      <c r="P24" s="381"/>
      <c r="Q24" s="382"/>
    </row>
    <row r="25" spans="2:17" s="327" customFormat="1" ht="15" customHeight="1">
      <c r="B25" s="383"/>
      <c r="C25" s="384" t="s">
        <v>138</v>
      </c>
      <c r="D25" s="385">
        <v>611127</v>
      </c>
      <c r="E25" s="381">
        <f t="shared" si="2"/>
        <v>5000</v>
      </c>
      <c r="F25" s="381"/>
      <c r="G25" s="381">
        <v>5000</v>
      </c>
      <c r="H25" s="386">
        <f t="shared" si="1"/>
        <v>5000</v>
      </c>
      <c r="I25" s="381">
        <v>5000</v>
      </c>
      <c r="J25" s="381"/>
      <c r="K25" s="381"/>
      <c r="L25" s="381"/>
      <c r="M25" s="381"/>
      <c r="N25" s="381"/>
      <c r="O25" s="381"/>
      <c r="P25" s="381"/>
      <c r="Q25" s="382"/>
    </row>
    <row r="26" spans="2:17" s="327" customFormat="1" ht="15" customHeight="1">
      <c r="B26" s="383"/>
      <c r="C26" s="384" t="s">
        <v>139</v>
      </c>
      <c r="D26" s="385">
        <v>611132</v>
      </c>
      <c r="E26" s="381">
        <f t="shared" si="2"/>
        <v>5000</v>
      </c>
      <c r="F26" s="381"/>
      <c r="G26" s="381">
        <v>5000</v>
      </c>
      <c r="H26" s="386">
        <f t="shared" si="1"/>
        <v>5000</v>
      </c>
      <c r="I26" s="381">
        <v>5000</v>
      </c>
      <c r="J26" s="381"/>
      <c r="K26" s="381"/>
      <c r="L26" s="381"/>
      <c r="M26" s="381"/>
      <c r="N26" s="381"/>
      <c r="O26" s="381"/>
      <c r="P26" s="381"/>
      <c r="Q26" s="382"/>
    </row>
    <row r="27" spans="2:17" s="327" customFormat="1" ht="15" customHeight="1">
      <c r="B27" s="383"/>
      <c r="C27" s="384" t="s">
        <v>140</v>
      </c>
      <c r="D27" s="385">
        <v>611141</v>
      </c>
      <c r="E27" s="381">
        <f t="shared" si="2"/>
        <v>7000</v>
      </c>
      <c r="F27" s="381"/>
      <c r="G27" s="381">
        <v>7000</v>
      </c>
      <c r="H27" s="386">
        <f t="shared" si="1"/>
        <v>7000</v>
      </c>
      <c r="I27" s="381">
        <v>7000</v>
      </c>
      <c r="J27" s="381"/>
      <c r="K27" s="381"/>
      <c r="L27" s="381"/>
      <c r="M27" s="381"/>
      <c r="N27" s="381"/>
      <c r="O27" s="381"/>
      <c r="P27" s="381"/>
      <c r="Q27" s="382"/>
    </row>
    <row r="28" spans="2:17" s="327" customFormat="1" ht="15" customHeight="1">
      <c r="B28" s="387">
        <v>2</v>
      </c>
      <c r="C28" s="388" t="s">
        <v>41</v>
      </c>
      <c r="D28" s="389">
        <v>611200</v>
      </c>
      <c r="E28" s="379">
        <f>E29+E30+E31+E32+E33+E34+E35+E36+E37+E38+E39+E40+E41+E42+E43+E44+E45+E46</f>
        <v>152000</v>
      </c>
      <c r="F28" s="390"/>
      <c r="G28" s="379">
        <v>152000</v>
      </c>
      <c r="H28" s="380">
        <f t="shared" si="1"/>
        <v>152000</v>
      </c>
      <c r="I28" s="379">
        <f>I29+I30+I31+I32+I33+I34+I35+I36+I37+I38+I39+I40+I41+I42+I43+I44+I45+I46</f>
        <v>152000</v>
      </c>
      <c r="J28" s="379"/>
      <c r="K28" s="379"/>
      <c r="L28" s="379"/>
      <c r="M28" s="379"/>
      <c r="N28" s="379"/>
      <c r="O28" s="379"/>
      <c r="P28" s="379"/>
      <c r="Q28" s="391"/>
    </row>
    <row r="29" spans="2:17" s="327" customFormat="1" ht="15" customHeight="1">
      <c r="B29" s="392"/>
      <c r="C29" s="384" t="s">
        <v>141</v>
      </c>
      <c r="D29" s="385">
        <v>611211</v>
      </c>
      <c r="E29" s="381">
        <f t="shared" si="2"/>
        <v>41000</v>
      </c>
      <c r="F29" s="381"/>
      <c r="G29" s="381">
        <v>41000</v>
      </c>
      <c r="H29" s="386">
        <f t="shared" si="1"/>
        <v>41000</v>
      </c>
      <c r="I29" s="381">
        <v>41000</v>
      </c>
      <c r="J29" s="381"/>
      <c r="K29" s="381"/>
      <c r="L29" s="381"/>
      <c r="M29" s="381"/>
      <c r="N29" s="381"/>
      <c r="O29" s="381"/>
      <c r="P29" s="381"/>
      <c r="Q29" s="382"/>
    </row>
    <row r="30" spans="2:17" s="327" customFormat="1" ht="15" customHeight="1">
      <c r="B30" s="392"/>
      <c r="C30" s="384" t="s">
        <v>142</v>
      </c>
      <c r="D30" s="385">
        <v>611212</v>
      </c>
      <c r="E30" s="381">
        <f t="shared" si="2"/>
        <v>0</v>
      </c>
      <c r="F30" s="381"/>
      <c r="G30" s="381">
        <v>0</v>
      </c>
      <c r="H30" s="386">
        <f t="shared" si="1"/>
        <v>0</v>
      </c>
      <c r="I30" s="381">
        <v>0</v>
      </c>
      <c r="J30" s="381"/>
      <c r="K30" s="381"/>
      <c r="L30" s="381"/>
      <c r="M30" s="381"/>
      <c r="N30" s="381"/>
      <c r="O30" s="381"/>
      <c r="P30" s="381"/>
      <c r="Q30" s="382"/>
    </row>
    <row r="31" spans="2:17" s="327" customFormat="1" ht="15" customHeight="1">
      <c r="B31" s="392"/>
      <c r="C31" s="384" t="s">
        <v>143</v>
      </c>
      <c r="D31" s="385">
        <v>611213</v>
      </c>
      <c r="E31" s="381">
        <f t="shared" si="2"/>
        <v>5000</v>
      </c>
      <c r="F31" s="381"/>
      <c r="G31" s="381">
        <v>5000</v>
      </c>
      <c r="H31" s="386">
        <f t="shared" si="1"/>
        <v>5000</v>
      </c>
      <c r="I31" s="381">
        <v>5000</v>
      </c>
      <c r="J31" s="381"/>
      <c r="K31" s="381"/>
      <c r="L31" s="381"/>
      <c r="M31" s="381"/>
      <c r="N31" s="381"/>
      <c r="O31" s="381"/>
      <c r="P31" s="381"/>
      <c r="Q31" s="382"/>
    </row>
    <row r="32" spans="2:17" s="327" customFormat="1" ht="15" customHeight="1">
      <c r="B32" s="392"/>
      <c r="C32" s="384" t="s">
        <v>144</v>
      </c>
      <c r="D32" s="385">
        <v>611214</v>
      </c>
      <c r="E32" s="381">
        <f t="shared" si="2"/>
        <v>3000</v>
      </c>
      <c r="F32" s="381"/>
      <c r="G32" s="381">
        <v>3000</v>
      </c>
      <c r="H32" s="386">
        <f t="shared" si="1"/>
        <v>3000</v>
      </c>
      <c r="I32" s="381">
        <v>3000</v>
      </c>
      <c r="J32" s="381"/>
      <c r="K32" s="381"/>
      <c r="L32" s="381"/>
      <c r="M32" s="381"/>
      <c r="N32" s="381"/>
      <c r="O32" s="381"/>
      <c r="P32" s="381"/>
      <c r="Q32" s="382"/>
    </row>
    <row r="33" spans="2:17" s="327" customFormat="1" ht="15" customHeight="1">
      <c r="B33" s="392"/>
      <c r="C33" s="384" t="s">
        <v>145</v>
      </c>
      <c r="D33" s="385">
        <v>611221</v>
      </c>
      <c r="E33" s="381">
        <f t="shared" si="2"/>
        <v>51000</v>
      </c>
      <c r="F33" s="381"/>
      <c r="G33" s="381">
        <v>51000</v>
      </c>
      <c r="H33" s="386">
        <f t="shared" si="1"/>
        <v>51000</v>
      </c>
      <c r="I33" s="381">
        <v>51000</v>
      </c>
      <c r="J33" s="381"/>
      <c r="K33" s="381"/>
      <c r="L33" s="381"/>
      <c r="M33" s="381"/>
      <c r="N33" s="381"/>
      <c r="O33" s="381"/>
      <c r="P33" s="381"/>
      <c r="Q33" s="382"/>
    </row>
    <row r="34" spans="2:17" s="327" customFormat="1" ht="15" customHeight="1">
      <c r="B34" s="392"/>
      <c r="C34" s="384" t="s">
        <v>146</v>
      </c>
      <c r="D34" s="385">
        <v>611224</v>
      </c>
      <c r="E34" s="381">
        <f t="shared" si="2"/>
        <v>11000</v>
      </c>
      <c r="F34" s="381"/>
      <c r="G34" s="381">
        <v>11000</v>
      </c>
      <c r="H34" s="386">
        <f t="shared" si="1"/>
        <v>11000</v>
      </c>
      <c r="I34" s="381">
        <v>11000</v>
      </c>
      <c r="J34" s="381"/>
      <c r="K34" s="381"/>
      <c r="L34" s="381"/>
      <c r="M34" s="381"/>
      <c r="N34" s="381"/>
      <c r="O34" s="381"/>
      <c r="P34" s="381"/>
      <c r="Q34" s="382"/>
    </row>
    <row r="35" spans="2:17" s="327" customFormat="1" ht="15" customHeight="1">
      <c r="B35" s="392"/>
      <c r="C35" s="384" t="s">
        <v>147</v>
      </c>
      <c r="D35" s="385">
        <v>611225</v>
      </c>
      <c r="E35" s="381">
        <f t="shared" si="2"/>
        <v>8000</v>
      </c>
      <c r="F35" s="381"/>
      <c r="G35" s="381">
        <v>8000</v>
      </c>
      <c r="H35" s="386">
        <f t="shared" si="1"/>
        <v>8000</v>
      </c>
      <c r="I35" s="381">
        <v>8000</v>
      </c>
      <c r="J35" s="381"/>
      <c r="K35" s="381"/>
      <c r="L35" s="381"/>
      <c r="M35" s="381"/>
      <c r="N35" s="381"/>
      <c r="O35" s="381"/>
      <c r="P35" s="381"/>
      <c r="Q35" s="382"/>
    </row>
    <row r="36" spans="2:17" s="327" customFormat="1" ht="15" customHeight="1">
      <c r="B36" s="392"/>
      <c r="C36" s="384" t="s">
        <v>148</v>
      </c>
      <c r="D36" s="385">
        <v>611226</v>
      </c>
      <c r="E36" s="381">
        <f t="shared" si="2"/>
        <v>4000</v>
      </c>
      <c r="F36" s="381"/>
      <c r="G36" s="381">
        <v>4000</v>
      </c>
      <c r="H36" s="386">
        <f t="shared" si="1"/>
        <v>4000</v>
      </c>
      <c r="I36" s="381">
        <v>4000</v>
      </c>
      <c r="J36" s="381"/>
      <c r="K36" s="381"/>
      <c r="L36" s="381"/>
      <c r="M36" s="381"/>
      <c r="N36" s="381"/>
      <c r="O36" s="381"/>
      <c r="P36" s="381"/>
      <c r="Q36" s="382"/>
    </row>
    <row r="37" spans="2:17" s="327" customFormat="1" ht="15" customHeight="1">
      <c r="B37" s="392"/>
      <c r="C37" s="384" t="s">
        <v>149</v>
      </c>
      <c r="D37" s="385">
        <v>611227</v>
      </c>
      <c r="E37" s="381">
        <f t="shared" si="2"/>
        <v>5000</v>
      </c>
      <c r="F37" s="381"/>
      <c r="G37" s="381">
        <v>5000</v>
      </c>
      <c r="H37" s="386">
        <f t="shared" si="1"/>
        <v>5000</v>
      </c>
      <c r="I37" s="381">
        <v>5000</v>
      </c>
      <c r="J37" s="381"/>
      <c r="K37" s="381"/>
      <c r="L37" s="381"/>
      <c r="M37" s="381"/>
      <c r="N37" s="381"/>
      <c r="O37" s="381"/>
      <c r="P37" s="381"/>
      <c r="Q37" s="382"/>
    </row>
    <row r="38" spans="2:17" s="327" customFormat="1" ht="15" customHeight="1">
      <c r="B38" s="392"/>
      <c r="C38" s="384" t="s">
        <v>150</v>
      </c>
      <c r="D38" s="385">
        <v>611228</v>
      </c>
      <c r="E38" s="381">
        <f t="shared" si="2"/>
        <v>5000</v>
      </c>
      <c r="F38" s="381"/>
      <c r="G38" s="381">
        <v>5000</v>
      </c>
      <c r="H38" s="386">
        <f t="shared" si="1"/>
        <v>5000</v>
      </c>
      <c r="I38" s="381">
        <v>5000</v>
      </c>
      <c r="J38" s="381"/>
      <c r="K38" s="381"/>
      <c r="L38" s="381"/>
      <c r="M38" s="381"/>
      <c r="N38" s="381"/>
      <c r="O38" s="381"/>
      <c r="P38" s="381"/>
      <c r="Q38" s="382"/>
    </row>
    <row r="39" spans="2:17" s="327" customFormat="1" ht="15" customHeight="1">
      <c r="B39" s="392"/>
      <c r="C39" s="384" t="s">
        <v>151</v>
      </c>
      <c r="D39" s="385">
        <v>611239</v>
      </c>
      <c r="E39" s="381">
        <f t="shared" si="2"/>
        <v>0</v>
      </c>
      <c r="F39" s="381"/>
      <c r="G39" s="381">
        <v>0</v>
      </c>
      <c r="H39" s="386">
        <f t="shared" si="1"/>
        <v>0</v>
      </c>
      <c r="I39" s="381">
        <v>0</v>
      </c>
      <c r="J39" s="381"/>
      <c r="K39" s="381"/>
      <c r="L39" s="381"/>
      <c r="M39" s="381"/>
      <c r="N39" s="381"/>
      <c r="O39" s="381"/>
      <c r="P39" s="381"/>
      <c r="Q39" s="382"/>
    </row>
    <row r="40" spans="2:17" s="327" customFormat="1" ht="15" customHeight="1">
      <c r="B40" s="392"/>
      <c r="C40" s="384" t="s">
        <v>152</v>
      </c>
      <c r="D40" s="385">
        <v>611272</v>
      </c>
      <c r="E40" s="381">
        <f t="shared" si="2"/>
        <v>5000</v>
      </c>
      <c r="F40" s="381"/>
      <c r="G40" s="381">
        <v>5000</v>
      </c>
      <c r="H40" s="386">
        <f t="shared" si="1"/>
        <v>5000</v>
      </c>
      <c r="I40" s="381">
        <v>5000</v>
      </c>
      <c r="J40" s="381"/>
      <c r="K40" s="381"/>
      <c r="L40" s="381"/>
      <c r="M40" s="381"/>
      <c r="N40" s="381"/>
      <c r="O40" s="381"/>
      <c r="P40" s="381"/>
      <c r="Q40" s="382"/>
    </row>
    <row r="41" spans="2:17" s="327" customFormat="1" ht="15" customHeight="1">
      <c r="B41" s="392"/>
      <c r="C41" s="384" t="s">
        <v>153</v>
      </c>
      <c r="D41" s="385">
        <v>611273</v>
      </c>
      <c r="E41" s="381">
        <f t="shared" si="2"/>
        <v>6000</v>
      </c>
      <c r="F41" s="381"/>
      <c r="G41" s="381">
        <v>6000</v>
      </c>
      <c r="H41" s="386">
        <f t="shared" si="1"/>
        <v>6000</v>
      </c>
      <c r="I41" s="381">
        <v>6000</v>
      </c>
      <c r="J41" s="381"/>
      <c r="K41" s="381"/>
      <c r="L41" s="381"/>
      <c r="M41" s="381"/>
      <c r="N41" s="381"/>
      <c r="O41" s="381"/>
      <c r="P41" s="381"/>
      <c r="Q41" s="382"/>
    </row>
    <row r="42" spans="2:17" s="327" customFormat="1" ht="15" customHeight="1">
      <c r="B42" s="392"/>
      <c r="C42" s="384" t="s">
        <v>154</v>
      </c>
      <c r="D42" s="385">
        <v>611274</v>
      </c>
      <c r="E42" s="381">
        <f t="shared" si="2"/>
        <v>5000</v>
      </c>
      <c r="F42" s="381"/>
      <c r="G42" s="381">
        <v>5000</v>
      </c>
      <c r="H42" s="386">
        <f t="shared" si="1"/>
        <v>5000</v>
      </c>
      <c r="I42" s="381">
        <v>5000</v>
      </c>
      <c r="J42" s="381"/>
      <c r="K42" s="381"/>
      <c r="L42" s="381"/>
      <c r="M42" s="381"/>
      <c r="N42" s="381"/>
      <c r="O42" s="381"/>
      <c r="P42" s="381"/>
      <c r="Q42" s="382"/>
    </row>
    <row r="43" spans="2:17" s="327" customFormat="1" ht="15" customHeight="1">
      <c r="B43" s="392"/>
      <c r="C43" s="384" t="s">
        <v>155</v>
      </c>
      <c r="D43" s="385">
        <v>611275</v>
      </c>
      <c r="E43" s="381">
        <f t="shared" si="2"/>
        <v>1000</v>
      </c>
      <c r="F43" s="381"/>
      <c r="G43" s="381">
        <v>1000</v>
      </c>
      <c r="H43" s="386">
        <f t="shared" si="1"/>
        <v>1000</v>
      </c>
      <c r="I43" s="381">
        <v>1000</v>
      </c>
      <c r="J43" s="381"/>
      <c r="K43" s="381"/>
      <c r="L43" s="381"/>
      <c r="M43" s="381"/>
      <c r="N43" s="381"/>
      <c r="O43" s="381"/>
      <c r="P43" s="381"/>
      <c r="Q43" s="382"/>
    </row>
    <row r="44" spans="2:17" s="327" customFormat="1" ht="15" customHeight="1">
      <c r="B44" s="392"/>
      <c r="C44" s="384" t="s">
        <v>156</v>
      </c>
      <c r="D44" s="385">
        <v>611276</v>
      </c>
      <c r="E44" s="381">
        <f t="shared" si="2"/>
        <v>1000</v>
      </c>
      <c r="F44" s="381"/>
      <c r="G44" s="381">
        <v>1000</v>
      </c>
      <c r="H44" s="386">
        <f t="shared" si="1"/>
        <v>1000</v>
      </c>
      <c r="I44" s="381">
        <v>1000</v>
      </c>
      <c r="J44" s="381"/>
      <c r="K44" s="381"/>
      <c r="L44" s="381"/>
      <c r="M44" s="381"/>
      <c r="N44" s="381"/>
      <c r="O44" s="381"/>
      <c r="P44" s="381"/>
      <c r="Q44" s="382"/>
    </row>
    <row r="45" spans="2:17" s="327" customFormat="1" ht="15" customHeight="1">
      <c r="B45" s="392"/>
      <c r="C45" s="384" t="s">
        <v>157</v>
      </c>
      <c r="D45" s="385">
        <v>611277</v>
      </c>
      <c r="E45" s="381">
        <f t="shared" si="2"/>
        <v>1000</v>
      </c>
      <c r="F45" s="381"/>
      <c r="G45" s="381">
        <v>1000</v>
      </c>
      <c r="H45" s="386">
        <f t="shared" si="1"/>
        <v>1000</v>
      </c>
      <c r="I45" s="381">
        <v>1000</v>
      </c>
      <c r="J45" s="381"/>
      <c r="K45" s="381"/>
      <c r="L45" s="381"/>
      <c r="M45" s="381"/>
      <c r="N45" s="381"/>
      <c r="O45" s="381"/>
      <c r="P45" s="381"/>
      <c r="Q45" s="382"/>
    </row>
    <row r="46" spans="2:17" s="327" customFormat="1" ht="15" customHeight="1">
      <c r="B46" s="392"/>
      <c r="C46" s="384" t="s">
        <v>139</v>
      </c>
      <c r="D46" s="385">
        <v>611291</v>
      </c>
      <c r="E46" s="381">
        <f t="shared" si="2"/>
        <v>0</v>
      </c>
      <c r="F46" s="381"/>
      <c r="G46" s="381">
        <v>0</v>
      </c>
      <c r="H46" s="386">
        <f t="shared" si="1"/>
        <v>0</v>
      </c>
      <c r="I46" s="381">
        <v>0</v>
      </c>
      <c r="J46" s="381"/>
      <c r="K46" s="381"/>
      <c r="L46" s="381"/>
      <c r="M46" s="381"/>
      <c r="N46" s="381"/>
      <c r="O46" s="381"/>
      <c r="P46" s="381"/>
      <c r="Q46" s="382"/>
    </row>
    <row r="47" spans="2:17" s="327" customFormat="1" ht="15" customHeight="1">
      <c r="B47" s="387">
        <v>3</v>
      </c>
      <c r="C47" s="393" t="s">
        <v>8</v>
      </c>
      <c r="D47" s="389">
        <v>613100</v>
      </c>
      <c r="E47" s="379">
        <v>22000</v>
      </c>
      <c r="F47" s="390"/>
      <c r="G47" s="379">
        <v>22000</v>
      </c>
      <c r="H47" s="380">
        <f>SUM(I47:Q47)</f>
        <v>22000</v>
      </c>
      <c r="I47" s="379">
        <f>I48+I49+I50+I51+I53+I52+I54+I55+I56+I57+I58+I59</f>
        <v>22000</v>
      </c>
      <c r="J47" s="381"/>
      <c r="K47" s="381"/>
      <c r="L47" s="381"/>
      <c r="M47" s="381"/>
      <c r="N47" s="381"/>
      <c r="O47" s="381"/>
      <c r="P47" s="381"/>
      <c r="Q47" s="382"/>
    </row>
    <row r="48" spans="2:17" s="327" customFormat="1" ht="15" customHeight="1">
      <c r="B48" s="392"/>
      <c r="C48" s="384" t="s">
        <v>158</v>
      </c>
      <c r="D48" s="385">
        <v>613111</v>
      </c>
      <c r="E48" s="381">
        <f t="shared" si="2"/>
        <v>0</v>
      </c>
      <c r="F48" s="381"/>
      <c r="G48" s="381">
        <v>0</v>
      </c>
      <c r="H48" s="386">
        <f t="shared" si="1"/>
        <v>0</v>
      </c>
      <c r="I48" s="381">
        <v>0</v>
      </c>
      <c r="J48" s="381"/>
      <c r="K48" s="381"/>
      <c r="L48" s="381"/>
      <c r="M48" s="381"/>
      <c r="N48" s="381"/>
      <c r="O48" s="381"/>
      <c r="P48" s="381"/>
      <c r="Q48" s="382"/>
    </row>
    <row r="49" spans="2:17" s="327" customFormat="1" ht="15" customHeight="1">
      <c r="B49" s="392"/>
      <c r="C49" s="384" t="s">
        <v>159</v>
      </c>
      <c r="D49" s="385" t="s">
        <v>160</v>
      </c>
      <c r="E49" s="381">
        <f t="shared" si="2"/>
        <v>1000</v>
      </c>
      <c r="F49" s="381"/>
      <c r="G49" s="381">
        <v>1000</v>
      </c>
      <c r="H49" s="386">
        <f t="shared" si="1"/>
        <v>1000</v>
      </c>
      <c r="I49" s="381">
        <v>1000</v>
      </c>
      <c r="J49" s="381"/>
      <c r="K49" s="381"/>
      <c r="L49" s="381"/>
      <c r="M49" s="381"/>
      <c r="N49" s="381"/>
      <c r="O49" s="381"/>
      <c r="P49" s="381"/>
      <c r="Q49" s="382"/>
    </row>
    <row r="50" spans="2:17" s="327" customFormat="1" ht="15" customHeight="1">
      <c r="B50" s="392"/>
      <c r="C50" s="384" t="s">
        <v>161</v>
      </c>
      <c r="D50" s="385" t="s">
        <v>162</v>
      </c>
      <c r="E50" s="381">
        <f t="shared" si="2"/>
        <v>2000</v>
      </c>
      <c r="F50" s="381"/>
      <c r="G50" s="381">
        <v>2000</v>
      </c>
      <c r="H50" s="386">
        <f t="shared" si="1"/>
        <v>2000</v>
      </c>
      <c r="I50" s="381">
        <v>2000</v>
      </c>
      <c r="J50" s="381"/>
      <c r="K50" s="381"/>
      <c r="L50" s="381"/>
      <c r="M50" s="381"/>
      <c r="N50" s="381"/>
      <c r="O50" s="381"/>
      <c r="P50" s="381"/>
      <c r="Q50" s="382"/>
    </row>
    <row r="51" spans="2:17" s="327" customFormat="1" ht="15" customHeight="1">
      <c r="B51" s="392"/>
      <c r="C51" s="384" t="s">
        <v>163</v>
      </c>
      <c r="D51" s="385" t="s">
        <v>164</v>
      </c>
      <c r="E51" s="381">
        <f t="shared" si="2"/>
        <v>3000</v>
      </c>
      <c r="F51" s="381"/>
      <c r="G51" s="381">
        <v>3000</v>
      </c>
      <c r="H51" s="386">
        <f t="shared" si="1"/>
        <v>3000</v>
      </c>
      <c r="I51" s="381">
        <v>3000</v>
      </c>
      <c r="J51" s="381"/>
      <c r="K51" s="381"/>
      <c r="L51" s="381"/>
      <c r="M51" s="381"/>
      <c r="N51" s="381"/>
      <c r="O51" s="381"/>
      <c r="P51" s="381"/>
      <c r="Q51" s="382"/>
    </row>
    <row r="52" spans="2:17" s="327" customFormat="1" ht="15" customHeight="1">
      <c r="B52" s="392"/>
      <c r="C52" s="384" t="s">
        <v>165</v>
      </c>
      <c r="D52" s="385" t="s">
        <v>166</v>
      </c>
      <c r="E52" s="381">
        <f t="shared" si="2"/>
        <v>1000</v>
      </c>
      <c r="F52" s="381"/>
      <c r="G52" s="381">
        <v>1000</v>
      </c>
      <c r="H52" s="386">
        <f t="shared" si="1"/>
        <v>1000</v>
      </c>
      <c r="I52" s="381">
        <v>1000</v>
      </c>
      <c r="J52" s="381"/>
      <c r="K52" s="381"/>
      <c r="L52" s="381"/>
      <c r="M52" s="381"/>
      <c r="N52" s="381"/>
      <c r="O52" s="381"/>
      <c r="P52" s="381"/>
      <c r="Q52" s="382"/>
    </row>
    <row r="53" spans="2:17" s="327" customFormat="1" ht="15" customHeight="1">
      <c r="B53" s="392"/>
      <c r="C53" s="384" t="s">
        <v>167</v>
      </c>
      <c r="D53" s="385" t="s">
        <v>168</v>
      </c>
      <c r="E53" s="381">
        <f t="shared" si="2"/>
        <v>0</v>
      </c>
      <c r="F53" s="381"/>
      <c r="G53" s="381">
        <v>0</v>
      </c>
      <c r="H53" s="386">
        <f t="shared" si="1"/>
        <v>0</v>
      </c>
      <c r="I53" s="381">
        <v>0</v>
      </c>
      <c r="J53" s="381"/>
      <c r="K53" s="381"/>
      <c r="L53" s="381"/>
      <c r="M53" s="381"/>
      <c r="N53" s="381"/>
      <c r="O53" s="381"/>
      <c r="P53" s="381"/>
      <c r="Q53" s="382"/>
    </row>
    <row r="54" spans="2:17" s="327" customFormat="1" ht="15" customHeight="1">
      <c r="B54" s="392"/>
      <c r="C54" s="384" t="s">
        <v>169</v>
      </c>
      <c r="D54" s="385" t="s">
        <v>170</v>
      </c>
      <c r="E54" s="381">
        <f t="shared" si="2"/>
        <v>4000</v>
      </c>
      <c r="F54" s="381"/>
      <c r="G54" s="381">
        <v>4000</v>
      </c>
      <c r="H54" s="386">
        <f t="shared" si="1"/>
        <v>4000</v>
      </c>
      <c r="I54" s="381">
        <v>4000</v>
      </c>
      <c r="J54" s="381"/>
      <c r="K54" s="381"/>
      <c r="L54" s="381"/>
      <c r="M54" s="381"/>
      <c r="N54" s="381"/>
      <c r="O54" s="381"/>
      <c r="P54" s="381"/>
      <c r="Q54" s="382"/>
    </row>
    <row r="55" spans="2:17" s="327" customFormat="1" ht="15" customHeight="1">
      <c r="B55" s="392"/>
      <c r="C55" s="384" t="s">
        <v>171</v>
      </c>
      <c r="D55" s="385" t="s">
        <v>172</v>
      </c>
      <c r="E55" s="381">
        <f t="shared" si="2"/>
        <v>0</v>
      </c>
      <c r="F55" s="381"/>
      <c r="G55" s="381">
        <v>0</v>
      </c>
      <c r="H55" s="386">
        <f t="shared" si="1"/>
        <v>0</v>
      </c>
      <c r="I55" s="381">
        <v>0</v>
      </c>
      <c r="J55" s="381"/>
      <c r="K55" s="381"/>
      <c r="L55" s="381"/>
      <c r="M55" s="381"/>
      <c r="N55" s="381"/>
      <c r="O55" s="381"/>
      <c r="P55" s="381"/>
      <c r="Q55" s="382"/>
    </row>
    <row r="56" spans="2:17" s="327" customFormat="1" ht="15" customHeight="1">
      <c r="B56" s="392"/>
      <c r="C56" s="384" t="s">
        <v>173</v>
      </c>
      <c r="D56" s="385" t="s">
        <v>174</v>
      </c>
      <c r="E56" s="381">
        <f t="shared" si="2"/>
        <v>4000</v>
      </c>
      <c r="F56" s="381"/>
      <c r="G56" s="381">
        <v>4000</v>
      </c>
      <c r="H56" s="386">
        <f t="shared" si="1"/>
        <v>4000</v>
      </c>
      <c r="I56" s="381">
        <v>4000</v>
      </c>
      <c r="J56" s="381"/>
      <c r="K56" s="381"/>
      <c r="L56" s="381"/>
      <c r="M56" s="381"/>
      <c r="N56" s="381"/>
      <c r="O56" s="381"/>
      <c r="P56" s="381"/>
      <c r="Q56" s="382"/>
    </row>
    <row r="57" spans="2:17" s="327" customFormat="1" ht="15" customHeight="1">
      <c r="B57" s="392"/>
      <c r="C57" s="384" t="s">
        <v>175</v>
      </c>
      <c r="D57" s="385" t="s">
        <v>176</v>
      </c>
      <c r="E57" s="381">
        <f t="shared" si="2"/>
        <v>7000</v>
      </c>
      <c r="F57" s="381"/>
      <c r="G57" s="381">
        <v>7000</v>
      </c>
      <c r="H57" s="386">
        <f t="shared" si="1"/>
        <v>7000</v>
      </c>
      <c r="I57" s="381">
        <v>7000</v>
      </c>
      <c r="J57" s="381"/>
      <c r="K57" s="381"/>
      <c r="L57" s="381"/>
      <c r="M57" s="381"/>
      <c r="N57" s="381"/>
      <c r="O57" s="381"/>
      <c r="P57" s="381"/>
      <c r="Q57" s="382"/>
    </row>
    <row r="58" spans="2:17" s="327" customFormat="1" ht="15" customHeight="1">
      <c r="B58" s="392"/>
      <c r="C58" s="384" t="s">
        <v>177</v>
      </c>
      <c r="D58" s="385" t="s">
        <v>178</v>
      </c>
      <c r="E58" s="381">
        <f t="shared" si="2"/>
        <v>0</v>
      </c>
      <c r="F58" s="381"/>
      <c r="G58" s="381">
        <v>0</v>
      </c>
      <c r="H58" s="386">
        <f t="shared" si="1"/>
        <v>0</v>
      </c>
      <c r="I58" s="381"/>
      <c r="J58" s="381"/>
      <c r="K58" s="381"/>
      <c r="L58" s="381"/>
      <c r="M58" s="381"/>
      <c r="N58" s="381"/>
      <c r="O58" s="381"/>
      <c r="P58" s="381"/>
      <c r="Q58" s="382"/>
    </row>
    <row r="59" spans="2:17" s="327" customFormat="1" ht="15" customHeight="1">
      <c r="B59" s="392"/>
      <c r="C59" s="384" t="s">
        <v>179</v>
      </c>
      <c r="D59" s="385" t="s">
        <v>180</v>
      </c>
      <c r="E59" s="381">
        <f t="shared" si="2"/>
        <v>0</v>
      </c>
      <c r="F59" s="381"/>
      <c r="G59" s="381">
        <v>0</v>
      </c>
      <c r="H59" s="386">
        <f t="shared" si="1"/>
        <v>0</v>
      </c>
      <c r="I59" s="381"/>
      <c r="J59" s="381"/>
      <c r="K59" s="381"/>
      <c r="L59" s="381"/>
      <c r="M59" s="381"/>
      <c r="N59" s="381"/>
      <c r="O59" s="381"/>
      <c r="P59" s="381"/>
      <c r="Q59" s="382"/>
    </row>
    <row r="60" spans="2:17" s="327" customFormat="1" ht="18.75" customHeight="1">
      <c r="B60" s="387">
        <v>4</v>
      </c>
      <c r="C60" s="388" t="s">
        <v>42</v>
      </c>
      <c r="D60" s="389">
        <v>613200</v>
      </c>
      <c r="E60" s="379">
        <f>E61+E62+E64+E63</f>
        <v>21000</v>
      </c>
      <c r="F60" s="390"/>
      <c r="G60" s="379">
        <v>21000</v>
      </c>
      <c r="H60" s="380">
        <f t="shared" si="1"/>
        <v>21000</v>
      </c>
      <c r="I60" s="379">
        <f>I61+I62+I63+I64</f>
        <v>21000</v>
      </c>
      <c r="J60" s="381"/>
      <c r="K60" s="381"/>
      <c r="L60" s="381"/>
      <c r="M60" s="381"/>
      <c r="N60" s="381"/>
      <c r="O60" s="381"/>
      <c r="P60" s="381"/>
      <c r="Q60" s="382"/>
    </row>
    <row r="61" spans="2:17" s="327" customFormat="1" ht="15" customHeight="1">
      <c r="B61" s="392"/>
      <c r="C61" s="384" t="s">
        <v>181</v>
      </c>
      <c r="D61" s="385" t="s">
        <v>182</v>
      </c>
      <c r="E61" s="381">
        <f t="shared" si="2"/>
        <v>9000</v>
      </c>
      <c r="F61" s="381"/>
      <c r="G61" s="381">
        <v>9000</v>
      </c>
      <c r="H61" s="386">
        <f t="shared" si="1"/>
        <v>9000</v>
      </c>
      <c r="I61" s="381">
        <v>9000</v>
      </c>
      <c r="J61" s="381"/>
      <c r="K61" s="381"/>
      <c r="L61" s="381"/>
      <c r="M61" s="381"/>
      <c r="N61" s="381"/>
      <c r="O61" s="381"/>
      <c r="P61" s="381"/>
      <c r="Q61" s="382"/>
    </row>
    <row r="62" spans="2:17" s="327" customFormat="1" ht="15" customHeight="1">
      <c r="B62" s="392"/>
      <c r="C62" s="384" t="s">
        <v>183</v>
      </c>
      <c r="D62" s="385" t="s">
        <v>184</v>
      </c>
      <c r="E62" s="381">
        <f t="shared" si="2"/>
        <v>5000</v>
      </c>
      <c r="F62" s="381"/>
      <c r="G62" s="381">
        <v>5000</v>
      </c>
      <c r="H62" s="386">
        <f t="shared" si="1"/>
        <v>5000</v>
      </c>
      <c r="I62" s="381">
        <v>5000</v>
      </c>
      <c r="J62" s="381"/>
      <c r="K62" s="381"/>
      <c r="L62" s="381"/>
      <c r="M62" s="381"/>
      <c r="N62" s="381"/>
      <c r="O62" s="381"/>
      <c r="P62" s="381"/>
      <c r="Q62" s="382"/>
    </row>
    <row r="63" spans="2:17" s="327" customFormat="1" ht="15" customHeight="1">
      <c r="B63" s="392"/>
      <c r="C63" s="384" t="s">
        <v>185</v>
      </c>
      <c r="D63" s="385" t="s">
        <v>186</v>
      </c>
      <c r="E63" s="381">
        <f t="shared" si="2"/>
        <v>5000</v>
      </c>
      <c r="F63" s="381"/>
      <c r="G63" s="381">
        <v>5000</v>
      </c>
      <c r="H63" s="386">
        <f t="shared" si="1"/>
        <v>5000</v>
      </c>
      <c r="I63" s="381">
        <v>5000</v>
      </c>
      <c r="J63" s="381"/>
      <c r="K63" s="381"/>
      <c r="L63" s="381"/>
      <c r="M63" s="381"/>
      <c r="N63" s="381"/>
      <c r="O63" s="381"/>
      <c r="P63" s="381"/>
      <c r="Q63" s="382"/>
    </row>
    <row r="64" spans="2:17" s="327" customFormat="1" ht="15" customHeight="1">
      <c r="B64" s="392"/>
      <c r="C64" s="384" t="s">
        <v>187</v>
      </c>
      <c r="D64" s="385" t="s">
        <v>188</v>
      </c>
      <c r="E64" s="381">
        <f t="shared" si="2"/>
        <v>2000</v>
      </c>
      <c r="F64" s="381"/>
      <c r="G64" s="381">
        <v>2000</v>
      </c>
      <c r="H64" s="386">
        <f t="shared" si="1"/>
        <v>2000</v>
      </c>
      <c r="I64" s="381">
        <v>2000</v>
      </c>
      <c r="J64" s="381"/>
      <c r="K64" s="381"/>
      <c r="L64" s="381"/>
      <c r="M64" s="381"/>
      <c r="N64" s="381"/>
      <c r="O64" s="381"/>
      <c r="P64" s="381"/>
      <c r="Q64" s="382"/>
    </row>
    <row r="65" spans="2:17" s="327" customFormat="1" ht="15" customHeight="1">
      <c r="B65" s="387">
        <v>5</v>
      </c>
      <c r="C65" s="388" t="s">
        <v>9</v>
      </c>
      <c r="D65" s="389">
        <v>613300</v>
      </c>
      <c r="E65" s="379">
        <f>E66+E67+E68+E69+E70+E71</f>
        <v>0</v>
      </c>
      <c r="F65" s="390"/>
      <c r="G65" s="379">
        <v>0</v>
      </c>
      <c r="H65" s="380">
        <f t="shared" si="1"/>
        <v>0</v>
      </c>
      <c r="I65" s="379">
        <f>I66+I67+I68+I69+I70+I71</f>
        <v>0</v>
      </c>
      <c r="J65" s="381"/>
      <c r="K65" s="381"/>
      <c r="L65" s="381"/>
      <c r="M65" s="381"/>
      <c r="N65" s="381"/>
      <c r="O65" s="381"/>
      <c r="P65" s="381"/>
      <c r="Q65" s="382"/>
    </row>
    <row r="66" spans="2:17" s="327" customFormat="1" ht="15" customHeight="1">
      <c r="B66" s="392"/>
      <c r="C66" s="384" t="s">
        <v>189</v>
      </c>
      <c r="D66" s="385" t="s">
        <v>190</v>
      </c>
      <c r="E66" s="381"/>
      <c r="F66" s="381"/>
      <c r="G66" s="381"/>
      <c r="H66" s="386">
        <f t="shared" si="1"/>
        <v>0</v>
      </c>
      <c r="I66" s="381"/>
      <c r="J66" s="381"/>
      <c r="K66" s="381"/>
      <c r="L66" s="381"/>
      <c r="M66" s="381"/>
      <c r="N66" s="381"/>
      <c r="O66" s="381"/>
      <c r="P66" s="381"/>
      <c r="Q66" s="382"/>
    </row>
    <row r="67" spans="2:17" s="327" customFormat="1" ht="15" customHeight="1">
      <c r="B67" s="392"/>
      <c r="C67" s="384" t="s">
        <v>191</v>
      </c>
      <c r="D67" s="385" t="s">
        <v>192</v>
      </c>
      <c r="E67" s="381">
        <f>H67</f>
        <v>0</v>
      </c>
      <c r="F67" s="381"/>
      <c r="G67" s="381">
        <v>0</v>
      </c>
      <c r="H67" s="386">
        <f t="shared" si="1"/>
        <v>0</v>
      </c>
      <c r="I67" s="381"/>
      <c r="J67" s="381"/>
      <c r="K67" s="381"/>
      <c r="L67" s="381"/>
      <c r="M67" s="381"/>
      <c r="N67" s="381"/>
      <c r="O67" s="381"/>
      <c r="P67" s="381"/>
      <c r="Q67" s="382"/>
    </row>
    <row r="68" spans="2:17" s="327" customFormat="1" ht="15" customHeight="1">
      <c r="B68" s="392"/>
      <c r="C68" s="384" t="s">
        <v>193</v>
      </c>
      <c r="D68" s="385" t="s">
        <v>194</v>
      </c>
      <c r="E68" s="381">
        <f>H68</f>
        <v>0</v>
      </c>
      <c r="F68" s="381"/>
      <c r="G68" s="381">
        <v>0</v>
      </c>
      <c r="H68" s="386">
        <f t="shared" si="1"/>
        <v>0</v>
      </c>
      <c r="I68" s="381"/>
      <c r="J68" s="381"/>
      <c r="K68" s="381"/>
      <c r="L68" s="381"/>
      <c r="M68" s="381"/>
      <c r="N68" s="381"/>
      <c r="O68" s="381"/>
      <c r="P68" s="381"/>
      <c r="Q68" s="382"/>
    </row>
    <row r="69" spans="2:17" s="327" customFormat="1" ht="15" customHeight="1">
      <c r="B69" s="392"/>
      <c r="C69" s="384" t="s">
        <v>195</v>
      </c>
      <c r="D69" s="385" t="s">
        <v>196</v>
      </c>
      <c r="E69" s="381">
        <f>H69</f>
        <v>0</v>
      </c>
      <c r="F69" s="381"/>
      <c r="G69" s="381">
        <v>0</v>
      </c>
      <c r="H69" s="386">
        <f t="shared" si="1"/>
        <v>0</v>
      </c>
      <c r="I69" s="381"/>
      <c r="J69" s="381"/>
      <c r="K69" s="381"/>
      <c r="L69" s="381"/>
      <c r="M69" s="381"/>
      <c r="N69" s="381"/>
      <c r="O69" s="381"/>
      <c r="P69" s="381"/>
      <c r="Q69" s="382"/>
    </row>
    <row r="70" spans="2:17" s="327" customFormat="1" ht="15" customHeight="1">
      <c r="B70" s="392"/>
      <c r="C70" s="384" t="s">
        <v>197</v>
      </c>
      <c r="D70" s="385" t="s">
        <v>198</v>
      </c>
      <c r="E70" s="381">
        <f>H70</f>
        <v>0</v>
      </c>
      <c r="F70" s="381"/>
      <c r="G70" s="381">
        <v>0</v>
      </c>
      <c r="H70" s="386">
        <f t="shared" si="1"/>
        <v>0</v>
      </c>
      <c r="I70" s="381"/>
      <c r="J70" s="381"/>
      <c r="K70" s="381"/>
      <c r="L70" s="381"/>
      <c r="M70" s="381"/>
      <c r="N70" s="381"/>
      <c r="O70" s="381"/>
      <c r="P70" s="381"/>
      <c r="Q70" s="382"/>
    </row>
    <row r="71" spans="2:17" s="327" customFormat="1" ht="15" customHeight="1">
      <c r="B71" s="392"/>
      <c r="C71" s="384" t="s">
        <v>199</v>
      </c>
      <c r="D71" s="385" t="s">
        <v>200</v>
      </c>
      <c r="E71" s="381">
        <f>H71</f>
        <v>0</v>
      </c>
      <c r="F71" s="381"/>
      <c r="G71" s="381">
        <v>0</v>
      </c>
      <c r="H71" s="386">
        <f>SUM(I71:Q71)</f>
        <v>0</v>
      </c>
      <c r="I71" s="381"/>
      <c r="J71" s="381"/>
      <c r="K71" s="381"/>
      <c r="L71" s="381"/>
      <c r="M71" s="381"/>
      <c r="N71" s="381"/>
      <c r="O71" s="381"/>
      <c r="P71" s="381"/>
      <c r="Q71" s="382"/>
    </row>
    <row r="72" spans="2:17" s="327" customFormat="1" ht="21.75" customHeight="1">
      <c r="B72" s="387">
        <v>6</v>
      </c>
      <c r="C72" s="393" t="s">
        <v>21</v>
      </c>
      <c r="D72" s="389">
        <v>613400</v>
      </c>
      <c r="E72" s="379">
        <f>E73+E74+E75+E76+E77+E78+E79+E80+E81+E82+E83</f>
        <v>16000</v>
      </c>
      <c r="F72" s="390"/>
      <c r="G72" s="379">
        <v>16000</v>
      </c>
      <c r="H72" s="380">
        <f t="shared" si="1"/>
        <v>16000</v>
      </c>
      <c r="I72" s="379">
        <f>I73+I74+I75+I76+I77+I78+I79+I80+I81+I82+I83</f>
        <v>16000</v>
      </c>
      <c r="J72" s="381"/>
      <c r="K72" s="381"/>
      <c r="L72" s="381"/>
      <c r="M72" s="381"/>
      <c r="N72" s="381"/>
      <c r="O72" s="381"/>
      <c r="P72" s="381"/>
      <c r="Q72" s="382"/>
    </row>
    <row r="73" spans="2:17" s="327" customFormat="1" ht="15" customHeight="1">
      <c r="B73" s="392"/>
      <c r="C73" s="394" t="s">
        <v>201</v>
      </c>
      <c r="D73" s="385" t="s">
        <v>202</v>
      </c>
      <c r="E73" s="381">
        <f>H73</f>
        <v>1000</v>
      </c>
      <c r="F73" s="381"/>
      <c r="G73" s="381">
        <v>1000</v>
      </c>
      <c r="H73" s="386">
        <f t="shared" si="1"/>
        <v>1000</v>
      </c>
      <c r="I73" s="381">
        <v>1000</v>
      </c>
      <c r="J73" s="381"/>
      <c r="K73" s="381"/>
      <c r="L73" s="381"/>
      <c r="M73" s="381"/>
      <c r="N73" s="381"/>
      <c r="O73" s="381"/>
      <c r="P73" s="381"/>
      <c r="Q73" s="382"/>
    </row>
    <row r="74" spans="2:17" s="327" customFormat="1" ht="15" customHeight="1">
      <c r="B74" s="392"/>
      <c r="C74" s="394" t="s">
        <v>203</v>
      </c>
      <c r="D74" s="385" t="s">
        <v>204</v>
      </c>
      <c r="E74" s="381">
        <f aca="true" t="shared" si="3" ref="E74:G83">H74</f>
        <v>9000</v>
      </c>
      <c r="F74" s="381"/>
      <c r="G74" s="381">
        <v>9000</v>
      </c>
      <c r="H74" s="386">
        <f t="shared" si="1"/>
        <v>9000</v>
      </c>
      <c r="I74" s="381">
        <v>9000</v>
      </c>
      <c r="J74" s="381"/>
      <c r="K74" s="381"/>
      <c r="L74" s="381"/>
      <c r="M74" s="381"/>
      <c r="N74" s="381"/>
      <c r="O74" s="381"/>
      <c r="P74" s="381"/>
      <c r="Q74" s="382"/>
    </row>
    <row r="75" spans="2:17" s="327" customFormat="1" ht="15" customHeight="1">
      <c r="B75" s="392"/>
      <c r="C75" s="394" t="s">
        <v>205</v>
      </c>
      <c r="D75" s="385" t="s">
        <v>206</v>
      </c>
      <c r="E75" s="381">
        <f t="shared" si="3"/>
        <v>0</v>
      </c>
      <c r="F75" s="381"/>
      <c r="G75" s="381">
        <v>0</v>
      </c>
      <c r="H75" s="386">
        <f t="shared" si="1"/>
        <v>0</v>
      </c>
      <c r="I75" s="381"/>
      <c r="J75" s="381"/>
      <c r="K75" s="381"/>
      <c r="L75" s="381"/>
      <c r="M75" s="381"/>
      <c r="N75" s="381"/>
      <c r="O75" s="381"/>
      <c r="P75" s="381"/>
      <c r="Q75" s="382"/>
    </row>
    <row r="76" spans="2:17" s="327" customFormat="1" ht="15" customHeight="1">
      <c r="B76" s="392"/>
      <c r="C76" s="394" t="s">
        <v>207</v>
      </c>
      <c r="D76" s="385" t="s">
        <v>208</v>
      </c>
      <c r="E76" s="381">
        <f t="shared" si="3"/>
        <v>500</v>
      </c>
      <c r="F76" s="381"/>
      <c r="G76" s="381">
        <v>500</v>
      </c>
      <c r="H76" s="386">
        <f t="shared" si="1"/>
        <v>500</v>
      </c>
      <c r="I76" s="381">
        <v>500</v>
      </c>
      <c r="J76" s="381"/>
      <c r="K76" s="381"/>
      <c r="L76" s="381"/>
      <c r="M76" s="381"/>
      <c r="N76" s="381"/>
      <c r="O76" s="381"/>
      <c r="P76" s="381"/>
      <c r="Q76" s="382"/>
    </row>
    <row r="77" spans="2:17" s="327" customFormat="1" ht="15" customHeight="1">
      <c r="B77" s="392"/>
      <c r="C77" s="394" t="s">
        <v>209</v>
      </c>
      <c r="D77" s="385" t="s">
        <v>210</v>
      </c>
      <c r="E77" s="381">
        <f t="shared" si="3"/>
        <v>1000</v>
      </c>
      <c r="F77" s="381"/>
      <c r="G77" s="381">
        <v>1000</v>
      </c>
      <c r="H77" s="386">
        <f t="shared" si="1"/>
        <v>1000</v>
      </c>
      <c r="I77" s="381">
        <v>1000</v>
      </c>
      <c r="J77" s="381"/>
      <c r="K77" s="381"/>
      <c r="L77" s="381"/>
      <c r="M77" s="381"/>
      <c r="N77" s="381"/>
      <c r="O77" s="381"/>
      <c r="P77" s="381"/>
      <c r="Q77" s="382"/>
    </row>
    <row r="78" spans="2:17" s="327" customFormat="1" ht="15" customHeight="1">
      <c r="B78" s="392"/>
      <c r="C78" s="394" t="s">
        <v>211</v>
      </c>
      <c r="D78" s="385" t="s">
        <v>212</v>
      </c>
      <c r="E78" s="381">
        <f t="shared" si="3"/>
        <v>1000</v>
      </c>
      <c r="F78" s="381"/>
      <c r="G78" s="381">
        <v>1000</v>
      </c>
      <c r="H78" s="386">
        <f aca="true" t="shared" si="4" ref="H78:H132">SUM(I78:Q78)</f>
        <v>1000</v>
      </c>
      <c r="I78" s="381">
        <v>1000</v>
      </c>
      <c r="J78" s="381"/>
      <c r="K78" s="381"/>
      <c r="L78" s="381"/>
      <c r="M78" s="381"/>
      <c r="N78" s="381"/>
      <c r="O78" s="381"/>
      <c r="P78" s="381"/>
      <c r="Q78" s="382"/>
    </row>
    <row r="79" spans="2:17" s="327" customFormat="1" ht="15" customHeight="1">
      <c r="B79" s="392"/>
      <c r="C79" s="394" t="s">
        <v>213</v>
      </c>
      <c r="D79" s="385" t="s">
        <v>214</v>
      </c>
      <c r="E79" s="381">
        <f t="shared" si="3"/>
        <v>2500</v>
      </c>
      <c r="F79" s="381"/>
      <c r="G79" s="381">
        <v>2500</v>
      </c>
      <c r="H79" s="386">
        <f t="shared" si="4"/>
        <v>2500</v>
      </c>
      <c r="I79" s="381">
        <v>2500</v>
      </c>
      <c r="J79" s="381"/>
      <c r="K79" s="381"/>
      <c r="L79" s="381"/>
      <c r="M79" s="381"/>
      <c r="N79" s="381"/>
      <c r="O79" s="381"/>
      <c r="P79" s="381"/>
      <c r="Q79" s="382"/>
    </row>
    <row r="80" spans="2:17" s="327" customFormat="1" ht="15" customHeight="1">
      <c r="B80" s="392"/>
      <c r="C80" s="394" t="s">
        <v>215</v>
      </c>
      <c r="D80" s="385" t="s">
        <v>216</v>
      </c>
      <c r="E80" s="381">
        <f t="shared" si="3"/>
        <v>0</v>
      </c>
      <c r="F80" s="381"/>
      <c r="G80" s="381">
        <v>0</v>
      </c>
      <c r="H80" s="386">
        <f t="shared" si="4"/>
        <v>0</v>
      </c>
      <c r="I80" s="381"/>
      <c r="J80" s="381"/>
      <c r="K80" s="381"/>
      <c r="L80" s="381"/>
      <c r="M80" s="381"/>
      <c r="N80" s="381"/>
      <c r="O80" s="381"/>
      <c r="P80" s="381"/>
      <c r="Q80" s="382"/>
    </row>
    <row r="81" spans="2:17" s="327" customFormat="1" ht="15" customHeight="1">
      <c r="B81" s="392"/>
      <c r="C81" s="394" t="s">
        <v>217</v>
      </c>
      <c r="D81" s="385" t="s">
        <v>218</v>
      </c>
      <c r="E81" s="381">
        <f t="shared" si="3"/>
        <v>0</v>
      </c>
      <c r="F81" s="381"/>
      <c r="G81" s="381">
        <v>0</v>
      </c>
      <c r="H81" s="386">
        <f t="shared" si="4"/>
        <v>0</v>
      </c>
      <c r="I81" s="381"/>
      <c r="J81" s="381"/>
      <c r="K81" s="381"/>
      <c r="L81" s="381"/>
      <c r="M81" s="381"/>
      <c r="N81" s="381"/>
      <c r="O81" s="381"/>
      <c r="P81" s="381"/>
      <c r="Q81" s="382"/>
    </row>
    <row r="82" spans="2:17" s="327" customFormat="1" ht="15" customHeight="1">
      <c r="B82" s="392"/>
      <c r="C82" s="394" t="s">
        <v>219</v>
      </c>
      <c r="D82" s="385" t="s">
        <v>220</v>
      </c>
      <c r="E82" s="381">
        <f t="shared" si="3"/>
        <v>100</v>
      </c>
      <c r="F82" s="381"/>
      <c r="G82" s="381">
        <v>100</v>
      </c>
      <c r="H82" s="386">
        <f t="shared" si="4"/>
        <v>100</v>
      </c>
      <c r="I82" s="381">
        <v>100</v>
      </c>
      <c r="J82" s="381"/>
      <c r="K82" s="381"/>
      <c r="L82" s="381"/>
      <c r="M82" s="381"/>
      <c r="N82" s="381"/>
      <c r="O82" s="381"/>
      <c r="P82" s="381"/>
      <c r="Q82" s="382"/>
    </row>
    <row r="83" spans="2:17" s="327" customFormat="1" ht="15" customHeight="1">
      <c r="B83" s="392"/>
      <c r="C83" s="394" t="s">
        <v>221</v>
      </c>
      <c r="D83" s="385" t="s">
        <v>222</v>
      </c>
      <c r="E83" s="381">
        <f t="shared" si="3"/>
        <v>900</v>
      </c>
      <c r="F83" s="381"/>
      <c r="G83" s="381">
        <v>900</v>
      </c>
      <c r="H83" s="386">
        <f t="shared" si="4"/>
        <v>900</v>
      </c>
      <c r="I83" s="381">
        <v>900</v>
      </c>
      <c r="J83" s="381"/>
      <c r="K83" s="381"/>
      <c r="L83" s="381"/>
      <c r="M83" s="381"/>
      <c r="N83" s="381"/>
      <c r="O83" s="381"/>
      <c r="P83" s="381"/>
      <c r="Q83" s="382"/>
    </row>
    <row r="84" spans="2:17" s="327" customFormat="1" ht="23.25" customHeight="1">
      <c r="B84" s="387">
        <v>7</v>
      </c>
      <c r="C84" s="388" t="s">
        <v>22</v>
      </c>
      <c r="D84" s="389">
        <v>613500</v>
      </c>
      <c r="E84" s="379">
        <f>E85+E86+E87+E88+E89</f>
        <v>15000</v>
      </c>
      <c r="F84" s="390"/>
      <c r="G84" s="379">
        <v>15000</v>
      </c>
      <c r="H84" s="380">
        <f t="shared" si="4"/>
        <v>15000</v>
      </c>
      <c r="I84" s="379">
        <f>I85+I86+I87+I88+I89</f>
        <v>15000</v>
      </c>
      <c r="J84" s="381"/>
      <c r="K84" s="381"/>
      <c r="L84" s="381"/>
      <c r="M84" s="381"/>
      <c r="N84" s="381"/>
      <c r="O84" s="381"/>
      <c r="P84" s="381"/>
      <c r="Q84" s="382"/>
    </row>
    <row r="85" spans="2:17" s="327" customFormat="1" ht="15" customHeight="1">
      <c r="B85" s="392"/>
      <c r="C85" s="394" t="s">
        <v>223</v>
      </c>
      <c r="D85" s="385" t="s">
        <v>224</v>
      </c>
      <c r="E85" s="381">
        <f aca="true" t="shared" si="5" ref="E85:G94">H85</f>
        <v>12000</v>
      </c>
      <c r="F85" s="381"/>
      <c r="G85" s="381">
        <v>12000</v>
      </c>
      <c r="H85" s="386">
        <f t="shared" si="4"/>
        <v>12000</v>
      </c>
      <c r="I85" s="381">
        <v>12000</v>
      </c>
      <c r="J85" s="381"/>
      <c r="K85" s="381"/>
      <c r="L85" s="381"/>
      <c r="M85" s="381"/>
      <c r="N85" s="381"/>
      <c r="O85" s="381"/>
      <c r="P85" s="381"/>
      <c r="Q85" s="382"/>
    </row>
    <row r="86" spans="2:17" s="327" customFormat="1" ht="15" customHeight="1">
      <c r="B86" s="392"/>
      <c r="C86" s="394" t="s">
        <v>225</v>
      </c>
      <c r="D86" s="385" t="s">
        <v>226</v>
      </c>
      <c r="E86" s="381">
        <f t="shared" si="5"/>
        <v>1000</v>
      </c>
      <c r="F86" s="381"/>
      <c r="G86" s="381">
        <v>1000</v>
      </c>
      <c r="H86" s="386">
        <f t="shared" si="4"/>
        <v>1000</v>
      </c>
      <c r="I86" s="381">
        <v>1000</v>
      </c>
      <c r="J86" s="381"/>
      <c r="K86" s="381"/>
      <c r="L86" s="381"/>
      <c r="M86" s="381"/>
      <c r="N86" s="381"/>
      <c r="O86" s="381"/>
      <c r="P86" s="381"/>
      <c r="Q86" s="382"/>
    </row>
    <row r="87" spans="2:17" s="327" customFormat="1" ht="15" customHeight="1">
      <c r="B87" s="392"/>
      <c r="C87" s="394" t="s">
        <v>227</v>
      </c>
      <c r="D87" s="385" t="s">
        <v>228</v>
      </c>
      <c r="E87" s="381">
        <f t="shared" si="5"/>
        <v>0</v>
      </c>
      <c r="F87" s="381"/>
      <c r="G87" s="381">
        <v>0</v>
      </c>
      <c r="H87" s="386">
        <f t="shared" si="4"/>
        <v>0</v>
      </c>
      <c r="I87" s="381"/>
      <c r="J87" s="381"/>
      <c r="K87" s="381"/>
      <c r="L87" s="381"/>
      <c r="M87" s="381"/>
      <c r="N87" s="381"/>
      <c r="O87" s="381"/>
      <c r="P87" s="381"/>
      <c r="Q87" s="382"/>
    </row>
    <row r="88" spans="2:17" s="327" customFormat="1" ht="15" customHeight="1">
      <c r="B88" s="392"/>
      <c r="C88" s="394" t="s">
        <v>229</v>
      </c>
      <c r="D88" s="385" t="s">
        <v>230</v>
      </c>
      <c r="E88" s="381">
        <f t="shared" si="5"/>
        <v>2000</v>
      </c>
      <c r="F88" s="381"/>
      <c r="G88" s="381">
        <v>2000</v>
      </c>
      <c r="H88" s="439">
        <f t="shared" si="4"/>
        <v>2000</v>
      </c>
      <c r="I88" s="381">
        <v>2000</v>
      </c>
      <c r="J88" s="381"/>
      <c r="K88" s="381"/>
      <c r="L88" s="381"/>
      <c r="M88" s="381"/>
      <c r="N88" s="381"/>
      <c r="O88" s="381"/>
      <c r="P88" s="381"/>
      <c r="Q88" s="382"/>
    </row>
    <row r="89" spans="2:17" s="327" customFormat="1" ht="15" customHeight="1">
      <c r="B89" s="392"/>
      <c r="C89" s="394" t="s">
        <v>231</v>
      </c>
      <c r="D89" s="385" t="s">
        <v>232</v>
      </c>
      <c r="E89" s="381">
        <f t="shared" si="5"/>
        <v>0</v>
      </c>
      <c r="F89" s="381"/>
      <c r="G89" s="381">
        <v>0</v>
      </c>
      <c r="H89" s="386">
        <f t="shared" si="4"/>
        <v>0</v>
      </c>
      <c r="I89" s="381"/>
      <c r="J89" s="381"/>
      <c r="K89" s="381"/>
      <c r="L89" s="381"/>
      <c r="M89" s="381"/>
      <c r="N89" s="381"/>
      <c r="O89" s="381"/>
      <c r="P89" s="381"/>
      <c r="Q89" s="382"/>
    </row>
    <row r="90" spans="2:17" s="327" customFormat="1" ht="15" customHeight="1">
      <c r="B90" s="387">
        <v>8</v>
      </c>
      <c r="C90" s="393" t="s">
        <v>60</v>
      </c>
      <c r="D90" s="389">
        <v>613600</v>
      </c>
      <c r="E90" s="379">
        <f t="shared" si="5"/>
        <v>6000</v>
      </c>
      <c r="F90" s="379"/>
      <c r="G90" s="379">
        <v>6000</v>
      </c>
      <c r="H90" s="380">
        <f t="shared" si="4"/>
        <v>6000</v>
      </c>
      <c r="I90" s="379">
        <f>I91+I92+I93+I94</f>
        <v>6000</v>
      </c>
      <c r="J90" s="381"/>
      <c r="K90" s="381"/>
      <c r="L90" s="381"/>
      <c r="M90" s="381"/>
      <c r="N90" s="381"/>
      <c r="O90" s="381"/>
      <c r="P90" s="381"/>
      <c r="Q90" s="382"/>
    </row>
    <row r="91" spans="2:17" s="327" customFormat="1" ht="15" customHeight="1">
      <c r="B91" s="392"/>
      <c r="C91" s="394" t="s">
        <v>233</v>
      </c>
      <c r="D91" s="385" t="s">
        <v>234</v>
      </c>
      <c r="E91" s="381">
        <f t="shared" si="5"/>
        <v>0</v>
      </c>
      <c r="F91" s="381"/>
      <c r="G91" s="381">
        <v>0</v>
      </c>
      <c r="H91" s="386">
        <f t="shared" si="4"/>
        <v>0</v>
      </c>
      <c r="I91" s="381"/>
      <c r="J91" s="381"/>
      <c r="K91" s="381"/>
      <c r="L91" s="381"/>
      <c r="M91" s="381"/>
      <c r="N91" s="381"/>
      <c r="O91" s="381"/>
      <c r="P91" s="381"/>
      <c r="Q91" s="382"/>
    </row>
    <row r="92" spans="2:17" s="327" customFormat="1" ht="15" customHeight="1">
      <c r="B92" s="392"/>
      <c r="C92" s="394" t="s">
        <v>235</v>
      </c>
      <c r="D92" s="385" t="s">
        <v>236</v>
      </c>
      <c r="E92" s="381">
        <f t="shared" si="5"/>
        <v>0</v>
      </c>
      <c r="F92" s="381"/>
      <c r="G92" s="381">
        <v>0</v>
      </c>
      <c r="H92" s="386">
        <f t="shared" si="4"/>
        <v>0</v>
      </c>
      <c r="I92" s="381"/>
      <c r="J92" s="381"/>
      <c r="K92" s="381"/>
      <c r="L92" s="381"/>
      <c r="M92" s="381"/>
      <c r="N92" s="381"/>
      <c r="O92" s="381"/>
      <c r="P92" s="381"/>
      <c r="Q92" s="382"/>
    </row>
    <row r="93" spans="2:17" s="327" customFormat="1" ht="15" customHeight="1">
      <c r="B93" s="392"/>
      <c r="C93" s="394" t="s">
        <v>237</v>
      </c>
      <c r="D93" s="385" t="s">
        <v>238</v>
      </c>
      <c r="E93" s="381">
        <f t="shared" si="5"/>
        <v>6000</v>
      </c>
      <c r="F93" s="381"/>
      <c r="G93" s="381">
        <v>6000</v>
      </c>
      <c r="H93" s="386">
        <f t="shared" si="4"/>
        <v>6000</v>
      </c>
      <c r="I93" s="381">
        <v>6000</v>
      </c>
      <c r="J93" s="381"/>
      <c r="K93" s="381"/>
      <c r="L93" s="381"/>
      <c r="M93" s="381"/>
      <c r="N93" s="381"/>
      <c r="O93" s="381"/>
      <c r="P93" s="381"/>
      <c r="Q93" s="382"/>
    </row>
    <row r="94" spans="2:17" s="327" customFormat="1" ht="15" customHeight="1">
      <c r="B94" s="392"/>
      <c r="C94" s="394" t="s">
        <v>239</v>
      </c>
      <c r="D94" s="385" t="s">
        <v>240</v>
      </c>
      <c r="E94" s="381">
        <f t="shared" si="5"/>
        <v>0</v>
      </c>
      <c r="F94" s="381"/>
      <c r="G94" s="381">
        <v>0</v>
      </c>
      <c r="H94" s="386">
        <f t="shared" si="4"/>
        <v>0</v>
      </c>
      <c r="I94" s="381">
        <v>0</v>
      </c>
      <c r="J94" s="381"/>
      <c r="K94" s="381"/>
      <c r="L94" s="381"/>
      <c r="M94" s="381"/>
      <c r="N94" s="381"/>
      <c r="O94" s="381"/>
      <c r="P94" s="381"/>
      <c r="Q94" s="382"/>
    </row>
    <row r="95" spans="2:17" s="327" customFormat="1" ht="15.75" customHeight="1">
      <c r="B95" s="387">
        <v>9</v>
      </c>
      <c r="C95" s="393" t="s">
        <v>10</v>
      </c>
      <c r="D95" s="389">
        <v>613700</v>
      </c>
      <c r="E95" s="379">
        <f>E96+E97+E98+E99+E100+E101+E102+E103+E104+E105</f>
        <v>19000</v>
      </c>
      <c r="F95" s="390"/>
      <c r="G95" s="379">
        <v>19000</v>
      </c>
      <c r="H95" s="380">
        <f t="shared" si="4"/>
        <v>19000</v>
      </c>
      <c r="I95" s="379">
        <f>I96+I97+I98+I99+I101+I100+I102+I103+I104+I105</f>
        <v>19000</v>
      </c>
      <c r="J95" s="381"/>
      <c r="K95" s="381"/>
      <c r="L95" s="381"/>
      <c r="M95" s="381"/>
      <c r="N95" s="381"/>
      <c r="O95" s="381"/>
      <c r="P95" s="381"/>
      <c r="Q95" s="382"/>
    </row>
    <row r="96" spans="2:17" s="327" customFormat="1" ht="15" customHeight="1">
      <c r="B96" s="392"/>
      <c r="C96" s="394" t="s">
        <v>241</v>
      </c>
      <c r="D96" s="385" t="s">
        <v>242</v>
      </c>
      <c r="E96" s="381"/>
      <c r="F96" s="395"/>
      <c r="G96" s="381"/>
      <c r="H96" s="386">
        <f t="shared" si="4"/>
        <v>0</v>
      </c>
      <c r="I96" s="381"/>
      <c r="J96" s="381"/>
      <c r="K96" s="381"/>
      <c r="L96" s="381"/>
      <c r="M96" s="381"/>
      <c r="N96" s="381"/>
      <c r="O96" s="381"/>
      <c r="P96" s="381"/>
      <c r="Q96" s="382"/>
    </row>
    <row r="97" spans="2:17" s="327" customFormat="1" ht="15" customHeight="1">
      <c r="B97" s="392"/>
      <c r="C97" s="394" t="s">
        <v>243</v>
      </c>
      <c r="D97" s="385" t="s">
        <v>244</v>
      </c>
      <c r="E97" s="381">
        <f aca="true" t="shared" si="6" ref="E97:G112">H97</f>
        <v>5000</v>
      </c>
      <c r="F97" s="381"/>
      <c r="G97" s="381">
        <v>5000</v>
      </c>
      <c r="H97" s="386">
        <f t="shared" si="4"/>
        <v>5000</v>
      </c>
      <c r="I97" s="381">
        <v>5000</v>
      </c>
      <c r="J97" s="381"/>
      <c r="K97" s="381"/>
      <c r="L97" s="381"/>
      <c r="M97" s="381"/>
      <c r="N97" s="381"/>
      <c r="O97" s="381"/>
      <c r="P97" s="381"/>
      <c r="Q97" s="382"/>
    </row>
    <row r="98" spans="2:17" s="327" customFormat="1" ht="15" customHeight="1">
      <c r="B98" s="392"/>
      <c r="C98" s="394" t="s">
        <v>245</v>
      </c>
      <c r="D98" s="385" t="s">
        <v>246</v>
      </c>
      <c r="E98" s="381">
        <f t="shared" si="6"/>
        <v>5000</v>
      </c>
      <c r="F98" s="381"/>
      <c r="G98" s="381">
        <v>5000</v>
      </c>
      <c r="H98" s="386">
        <f t="shared" si="4"/>
        <v>5000</v>
      </c>
      <c r="I98" s="381">
        <v>5000</v>
      </c>
      <c r="J98" s="381"/>
      <c r="K98" s="381"/>
      <c r="L98" s="381"/>
      <c r="M98" s="381"/>
      <c r="N98" s="381"/>
      <c r="O98" s="381"/>
      <c r="P98" s="381"/>
      <c r="Q98" s="382"/>
    </row>
    <row r="99" spans="2:17" s="327" customFormat="1" ht="15" customHeight="1">
      <c r="B99" s="392"/>
      <c r="C99" s="394" t="s">
        <v>247</v>
      </c>
      <c r="D99" s="385" t="s">
        <v>248</v>
      </c>
      <c r="E99" s="381">
        <f t="shared" si="6"/>
        <v>0</v>
      </c>
      <c r="F99" s="381"/>
      <c r="G99" s="381">
        <v>0</v>
      </c>
      <c r="H99" s="386">
        <f t="shared" si="4"/>
        <v>0</v>
      </c>
      <c r="I99" s="381"/>
      <c r="J99" s="381"/>
      <c r="K99" s="381"/>
      <c r="L99" s="381"/>
      <c r="M99" s="381"/>
      <c r="N99" s="381"/>
      <c r="O99" s="381"/>
      <c r="P99" s="381"/>
      <c r="Q99" s="382"/>
    </row>
    <row r="100" spans="2:17" s="327" customFormat="1" ht="15" customHeight="1">
      <c r="B100" s="392"/>
      <c r="C100" s="394" t="s">
        <v>249</v>
      </c>
      <c r="D100" s="385" t="s">
        <v>250</v>
      </c>
      <c r="E100" s="381">
        <f t="shared" si="6"/>
        <v>0</v>
      </c>
      <c r="F100" s="381"/>
      <c r="G100" s="381">
        <v>0</v>
      </c>
      <c r="H100" s="386">
        <f t="shared" si="4"/>
        <v>0</v>
      </c>
      <c r="I100" s="381"/>
      <c r="J100" s="381"/>
      <c r="K100" s="381"/>
      <c r="L100" s="381"/>
      <c r="M100" s="381"/>
      <c r="N100" s="381"/>
      <c r="O100" s="381"/>
      <c r="P100" s="381"/>
      <c r="Q100" s="382"/>
    </row>
    <row r="101" spans="2:17" s="327" customFormat="1" ht="15" customHeight="1">
      <c r="B101" s="392"/>
      <c r="C101" s="394" t="s">
        <v>251</v>
      </c>
      <c r="D101" s="385" t="s">
        <v>252</v>
      </c>
      <c r="E101" s="381">
        <f t="shared" si="6"/>
        <v>4000</v>
      </c>
      <c r="F101" s="381"/>
      <c r="G101" s="381">
        <v>4000</v>
      </c>
      <c r="H101" s="386">
        <f t="shared" si="4"/>
        <v>4000</v>
      </c>
      <c r="I101" s="381">
        <v>4000</v>
      </c>
      <c r="J101" s="381"/>
      <c r="K101" s="381"/>
      <c r="L101" s="381"/>
      <c r="M101" s="381"/>
      <c r="N101" s="381"/>
      <c r="O101" s="381"/>
      <c r="P101" s="381"/>
      <c r="Q101" s="382"/>
    </row>
    <row r="102" spans="2:17" s="327" customFormat="1" ht="15" customHeight="1">
      <c r="B102" s="392"/>
      <c r="C102" s="394" t="s">
        <v>253</v>
      </c>
      <c r="D102" s="385" t="s">
        <v>254</v>
      </c>
      <c r="E102" s="381">
        <f t="shared" si="6"/>
        <v>4000</v>
      </c>
      <c r="F102" s="381"/>
      <c r="G102" s="381">
        <v>4000</v>
      </c>
      <c r="H102" s="386">
        <f t="shared" si="4"/>
        <v>4000</v>
      </c>
      <c r="I102" s="381">
        <v>4000</v>
      </c>
      <c r="J102" s="381"/>
      <c r="K102" s="381"/>
      <c r="L102" s="381"/>
      <c r="M102" s="381"/>
      <c r="N102" s="381"/>
      <c r="O102" s="381"/>
      <c r="P102" s="381"/>
      <c r="Q102" s="382"/>
    </row>
    <row r="103" spans="2:17" s="327" customFormat="1" ht="15" customHeight="1">
      <c r="B103" s="392"/>
      <c r="C103" s="394" t="s">
        <v>255</v>
      </c>
      <c r="D103" s="385" t="s">
        <v>256</v>
      </c>
      <c r="E103" s="381">
        <f t="shared" si="6"/>
        <v>1000</v>
      </c>
      <c r="F103" s="381"/>
      <c r="G103" s="381">
        <v>1000</v>
      </c>
      <c r="H103" s="386">
        <f t="shared" si="4"/>
        <v>1000</v>
      </c>
      <c r="I103" s="381">
        <v>1000</v>
      </c>
      <c r="J103" s="381"/>
      <c r="K103" s="381"/>
      <c r="L103" s="381"/>
      <c r="M103" s="381"/>
      <c r="N103" s="381"/>
      <c r="O103" s="381"/>
      <c r="P103" s="381"/>
      <c r="Q103" s="382"/>
    </row>
    <row r="104" spans="2:17" s="327" customFormat="1" ht="15" customHeight="1">
      <c r="B104" s="392"/>
      <c r="C104" s="394" t="s">
        <v>257</v>
      </c>
      <c r="D104" s="385" t="s">
        <v>258</v>
      </c>
      <c r="E104" s="381">
        <f t="shared" si="6"/>
        <v>0</v>
      </c>
      <c r="F104" s="381"/>
      <c r="G104" s="381">
        <v>0</v>
      </c>
      <c r="H104" s="386">
        <f t="shared" si="4"/>
        <v>0</v>
      </c>
      <c r="I104" s="381"/>
      <c r="J104" s="381"/>
      <c r="K104" s="381"/>
      <c r="L104" s="381"/>
      <c r="M104" s="381"/>
      <c r="N104" s="381"/>
      <c r="O104" s="381"/>
      <c r="P104" s="381"/>
      <c r="Q104" s="382"/>
    </row>
    <row r="105" spans="2:17" s="327" customFormat="1" ht="15" customHeight="1">
      <c r="B105" s="392"/>
      <c r="C105" s="394" t="s">
        <v>259</v>
      </c>
      <c r="D105" s="385" t="s">
        <v>260</v>
      </c>
      <c r="E105" s="381">
        <f t="shared" si="6"/>
        <v>0</v>
      </c>
      <c r="F105" s="381"/>
      <c r="G105" s="381">
        <v>0</v>
      </c>
      <c r="H105" s="386">
        <f t="shared" si="4"/>
        <v>0</v>
      </c>
      <c r="I105" s="381"/>
      <c r="J105" s="381"/>
      <c r="K105" s="381"/>
      <c r="L105" s="381"/>
      <c r="M105" s="381"/>
      <c r="N105" s="381"/>
      <c r="O105" s="381"/>
      <c r="P105" s="381"/>
      <c r="Q105" s="382"/>
    </row>
    <row r="106" spans="2:17" s="327" customFormat="1" ht="30" customHeight="1">
      <c r="B106" s="387">
        <v>10</v>
      </c>
      <c r="C106" s="388" t="s">
        <v>43</v>
      </c>
      <c r="D106" s="389">
        <v>613800</v>
      </c>
      <c r="E106" s="379">
        <f t="shared" si="6"/>
        <v>4000</v>
      </c>
      <c r="F106" s="379"/>
      <c r="G106" s="379">
        <v>4000</v>
      </c>
      <c r="H106" s="380">
        <f t="shared" si="4"/>
        <v>4000</v>
      </c>
      <c r="I106" s="379">
        <f>I107+I108+I109+I110+I111+I112</f>
        <v>4000</v>
      </c>
      <c r="J106" s="381"/>
      <c r="K106" s="381"/>
      <c r="L106" s="381"/>
      <c r="M106" s="381"/>
      <c r="N106" s="381"/>
      <c r="O106" s="381"/>
      <c r="P106" s="381"/>
      <c r="Q106" s="382"/>
    </row>
    <row r="107" spans="2:17" s="327" customFormat="1" ht="15" customHeight="1">
      <c r="B107" s="392"/>
      <c r="C107" s="394" t="s">
        <v>261</v>
      </c>
      <c r="D107" s="385" t="s">
        <v>262</v>
      </c>
      <c r="E107" s="381">
        <v>3000</v>
      </c>
      <c r="F107" s="381"/>
      <c r="G107" s="381">
        <v>3000</v>
      </c>
      <c r="H107" s="439">
        <f t="shared" si="4"/>
        <v>3000</v>
      </c>
      <c r="I107" s="381">
        <v>3000</v>
      </c>
      <c r="J107" s="381"/>
      <c r="K107" s="381"/>
      <c r="L107" s="381"/>
      <c r="M107" s="381"/>
      <c r="N107" s="381"/>
      <c r="O107" s="381"/>
      <c r="P107" s="381"/>
      <c r="Q107" s="382"/>
    </row>
    <row r="108" spans="2:17" s="327" customFormat="1" ht="15" customHeight="1">
      <c r="B108" s="392"/>
      <c r="C108" s="394" t="s">
        <v>263</v>
      </c>
      <c r="D108" s="385" t="s">
        <v>264</v>
      </c>
      <c r="E108" s="381">
        <f t="shared" si="6"/>
        <v>0</v>
      </c>
      <c r="F108" s="381"/>
      <c r="G108" s="381">
        <v>0</v>
      </c>
      <c r="H108" s="386">
        <f t="shared" si="4"/>
        <v>0</v>
      </c>
      <c r="I108" s="381">
        <v>0</v>
      </c>
      <c r="J108" s="381"/>
      <c r="K108" s="381"/>
      <c r="L108" s="381"/>
      <c r="M108" s="381"/>
      <c r="N108" s="381"/>
      <c r="O108" s="381"/>
      <c r="P108" s="381"/>
      <c r="Q108" s="382"/>
    </row>
    <row r="109" spans="2:17" s="327" customFormat="1" ht="15" customHeight="1">
      <c r="B109" s="392"/>
      <c r="C109" s="394" t="s">
        <v>265</v>
      </c>
      <c r="D109" s="385" t="s">
        <v>266</v>
      </c>
      <c r="E109" s="381">
        <f t="shared" si="6"/>
        <v>1000</v>
      </c>
      <c r="F109" s="381"/>
      <c r="G109" s="381">
        <v>1000</v>
      </c>
      <c r="H109" s="386">
        <f t="shared" si="4"/>
        <v>1000</v>
      </c>
      <c r="I109" s="381">
        <v>1000</v>
      </c>
      <c r="J109" s="381"/>
      <c r="K109" s="381"/>
      <c r="L109" s="381"/>
      <c r="M109" s="381"/>
      <c r="N109" s="381"/>
      <c r="O109" s="381"/>
      <c r="P109" s="381"/>
      <c r="Q109" s="382"/>
    </row>
    <row r="110" spans="2:17" s="327" customFormat="1" ht="15" customHeight="1">
      <c r="B110" s="392"/>
      <c r="C110" s="394" t="s">
        <v>267</v>
      </c>
      <c r="D110" s="385" t="s">
        <v>268</v>
      </c>
      <c r="E110" s="381">
        <f t="shared" si="6"/>
        <v>0</v>
      </c>
      <c r="F110" s="381"/>
      <c r="G110" s="381">
        <v>0</v>
      </c>
      <c r="H110" s="386">
        <f t="shared" si="4"/>
        <v>0</v>
      </c>
      <c r="I110" s="381">
        <v>0</v>
      </c>
      <c r="J110" s="381"/>
      <c r="K110" s="381"/>
      <c r="L110" s="381"/>
      <c r="M110" s="381"/>
      <c r="N110" s="381"/>
      <c r="O110" s="381"/>
      <c r="P110" s="381"/>
      <c r="Q110" s="382"/>
    </row>
    <row r="111" spans="2:17" s="327" customFormat="1" ht="15" customHeight="1">
      <c r="B111" s="392"/>
      <c r="C111" s="394" t="s">
        <v>269</v>
      </c>
      <c r="D111" s="385" t="s">
        <v>270</v>
      </c>
      <c r="E111" s="381">
        <f t="shared" si="6"/>
        <v>0</v>
      </c>
      <c r="F111" s="381"/>
      <c r="G111" s="381">
        <v>0</v>
      </c>
      <c r="H111" s="386">
        <f t="shared" si="4"/>
        <v>0</v>
      </c>
      <c r="I111" s="381">
        <v>0</v>
      </c>
      <c r="J111" s="381"/>
      <c r="K111" s="381"/>
      <c r="L111" s="381"/>
      <c r="M111" s="381"/>
      <c r="N111" s="381"/>
      <c r="O111" s="381"/>
      <c r="P111" s="381"/>
      <c r="Q111" s="382"/>
    </row>
    <row r="112" spans="2:17" s="327" customFormat="1" ht="15" customHeight="1">
      <c r="B112" s="392"/>
      <c r="C112" s="394" t="s">
        <v>271</v>
      </c>
      <c r="D112" s="385" t="s">
        <v>272</v>
      </c>
      <c r="E112" s="381">
        <f t="shared" si="6"/>
        <v>0</v>
      </c>
      <c r="F112" s="381"/>
      <c r="G112" s="381">
        <v>0</v>
      </c>
      <c r="H112" s="386">
        <f t="shared" si="4"/>
        <v>0</v>
      </c>
      <c r="I112" s="381">
        <v>0</v>
      </c>
      <c r="J112" s="381"/>
      <c r="K112" s="381"/>
      <c r="L112" s="381"/>
      <c r="M112" s="381"/>
      <c r="N112" s="381"/>
      <c r="O112" s="381"/>
      <c r="P112" s="381"/>
      <c r="Q112" s="382"/>
    </row>
    <row r="113" spans="2:17" s="327" customFormat="1" ht="23.25" customHeight="1">
      <c r="B113" s="387" t="s">
        <v>273</v>
      </c>
      <c r="C113" s="388" t="s">
        <v>11</v>
      </c>
      <c r="D113" s="389">
        <v>613900</v>
      </c>
      <c r="E113" s="379">
        <f>E114+E115+E116+E117+E118+E119+E120+E121+E122+E123+E124+E126+E127+E128+E129+E130+E131+E132+E125</f>
        <v>203000</v>
      </c>
      <c r="F113" s="379"/>
      <c r="G113" s="379">
        <v>203000</v>
      </c>
      <c r="H113" s="380">
        <f>SUM(I113:Q113)</f>
        <v>203000</v>
      </c>
      <c r="I113" s="379">
        <f>I114+I115+I116+I117+I118+I119+I120+I121+I122+I123+I124+I126+I127+I128+I129+I130+I131+I132</f>
        <v>53000</v>
      </c>
      <c r="J113" s="379">
        <f>J125</f>
        <v>150000</v>
      </c>
      <c r="K113" s="381"/>
      <c r="L113" s="381"/>
      <c r="M113" s="381"/>
      <c r="N113" s="381"/>
      <c r="O113" s="381"/>
      <c r="P113" s="381"/>
      <c r="Q113" s="382"/>
    </row>
    <row r="114" spans="2:17" s="327" customFormat="1" ht="15" customHeight="1">
      <c r="B114" s="387"/>
      <c r="C114" s="396" t="s">
        <v>274</v>
      </c>
      <c r="D114" s="385">
        <v>613912</v>
      </c>
      <c r="E114" s="397">
        <f aca="true" t="shared" si="7" ref="E114:G124">H114</f>
        <v>2000</v>
      </c>
      <c r="F114" s="390"/>
      <c r="G114" s="397">
        <v>2000</v>
      </c>
      <c r="H114" s="386">
        <f t="shared" si="4"/>
        <v>2000</v>
      </c>
      <c r="I114" s="397">
        <v>2000</v>
      </c>
      <c r="J114" s="379"/>
      <c r="K114" s="381"/>
      <c r="L114" s="381"/>
      <c r="M114" s="381"/>
      <c r="N114" s="381"/>
      <c r="O114" s="381"/>
      <c r="P114" s="381"/>
      <c r="Q114" s="382"/>
    </row>
    <row r="115" spans="2:17" s="327" customFormat="1" ht="15" customHeight="1">
      <c r="B115" s="387"/>
      <c r="C115" s="396" t="s">
        <v>275</v>
      </c>
      <c r="D115" s="385" t="s">
        <v>276</v>
      </c>
      <c r="E115" s="397">
        <f t="shared" si="7"/>
        <v>14000</v>
      </c>
      <c r="F115" s="390"/>
      <c r="G115" s="397">
        <v>14000</v>
      </c>
      <c r="H115" s="386">
        <f t="shared" si="4"/>
        <v>14000</v>
      </c>
      <c r="I115" s="397">
        <v>14000</v>
      </c>
      <c r="J115" s="379"/>
      <c r="K115" s="381"/>
      <c r="L115" s="381"/>
      <c r="M115" s="381"/>
      <c r="N115" s="381"/>
      <c r="O115" s="381"/>
      <c r="P115" s="381"/>
      <c r="Q115" s="382"/>
    </row>
    <row r="116" spans="2:17" s="327" customFormat="1" ht="15" customHeight="1">
      <c r="B116" s="392"/>
      <c r="C116" s="394" t="s">
        <v>277</v>
      </c>
      <c r="D116" s="398" t="s">
        <v>278</v>
      </c>
      <c r="E116" s="381">
        <f t="shared" si="7"/>
        <v>4000</v>
      </c>
      <c r="F116" s="381"/>
      <c r="G116" s="381">
        <v>4000</v>
      </c>
      <c r="H116" s="386">
        <f t="shared" si="4"/>
        <v>4000</v>
      </c>
      <c r="I116" s="381">
        <v>4000</v>
      </c>
      <c r="J116" s="381"/>
      <c r="K116" s="381"/>
      <c r="L116" s="381"/>
      <c r="M116" s="381"/>
      <c r="N116" s="381"/>
      <c r="O116" s="381"/>
      <c r="P116" s="381"/>
      <c r="Q116" s="382"/>
    </row>
    <row r="117" spans="2:17" s="327" customFormat="1" ht="15" customHeight="1">
      <c r="B117" s="392"/>
      <c r="C117" s="394" t="s">
        <v>279</v>
      </c>
      <c r="D117" s="398" t="s">
        <v>280</v>
      </c>
      <c r="E117" s="381">
        <f t="shared" si="7"/>
        <v>0</v>
      </c>
      <c r="F117" s="381"/>
      <c r="G117" s="381">
        <v>0</v>
      </c>
      <c r="H117" s="386">
        <f t="shared" si="4"/>
        <v>0</v>
      </c>
      <c r="I117" s="381"/>
      <c r="J117" s="381"/>
      <c r="K117" s="381"/>
      <c r="L117" s="381"/>
      <c r="M117" s="381"/>
      <c r="N117" s="381"/>
      <c r="O117" s="381"/>
      <c r="P117" s="381"/>
      <c r="Q117" s="382"/>
    </row>
    <row r="118" spans="2:17" s="327" customFormat="1" ht="15" customHeight="1">
      <c r="B118" s="392"/>
      <c r="C118" s="394" t="s">
        <v>281</v>
      </c>
      <c r="D118" s="398" t="s">
        <v>282</v>
      </c>
      <c r="E118" s="381">
        <f t="shared" si="7"/>
        <v>0</v>
      </c>
      <c r="F118" s="381"/>
      <c r="G118" s="381">
        <v>0</v>
      </c>
      <c r="H118" s="386">
        <f t="shared" si="4"/>
        <v>0</v>
      </c>
      <c r="I118" s="381"/>
      <c r="J118" s="381"/>
      <c r="K118" s="381"/>
      <c r="L118" s="381"/>
      <c r="M118" s="381"/>
      <c r="N118" s="381"/>
      <c r="O118" s="381"/>
      <c r="P118" s="381"/>
      <c r="Q118" s="382"/>
    </row>
    <row r="119" spans="2:17" s="327" customFormat="1" ht="15" customHeight="1">
      <c r="B119" s="392"/>
      <c r="C119" s="394" t="s">
        <v>283</v>
      </c>
      <c r="D119" s="398" t="s">
        <v>284</v>
      </c>
      <c r="E119" s="381">
        <f t="shared" si="7"/>
        <v>3000</v>
      </c>
      <c r="F119" s="381"/>
      <c r="G119" s="381">
        <v>3000</v>
      </c>
      <c r="H119" s="386">
        <f t="shared" si="4"/>
        <v>3000</v>
      </c>
      <c r="I119" s="381">
        <v>3000</v>
      </c>
      <c r="J119" s="381"/>
      <c r="K119" s="381"/>
      <c r="L119" s="381"/>
      <c r="M119" s="381"/>
      <c r="N119" s="381"/>
      <c r="O119" s="381"/>
      <c r="P119" s="381"/>
      <c r="Q119" s="382"/>
    </row>
    <row r="120" spans="2:17" s="327" customFormat="1" ht="15" customHeight="1">
      <c r="B120" s="392"/>
      <c r="C120" s="394" t="s">
        <v>285</v>
      </c>
      <c r="D120" s="398" t="s">
        <v>286</v>
      </c>
      <c r="E120" s="381">
        <f t="shared" si="7"/>
        <v>3000</v>
      </c>
      <c r="F120" s="381"/>
      <c r="G120" s="381">
        <v>3000</v>
      </c>
      <c r="H120" s="386">
        <f t="shared" si="4"/>
        <v>3000</v>
      </c>
      <c r="I120" s="381">
        <v>3000</v>
      </c>
      <c r="J120" s="381"/>
      <c r="K120" s="381"/>
      <c r="L120" s="381"/>
      <c r="M120" s="381"/>
      <c r="N120" s="381"/>
      <c r="O120" s="381"/>
      <c r="P120" s="381"/>
      <c r="Q120" s="382"/>
    </row>
    <row r="121" spans="2:17" s="327" customFormat="1" ht="15" customHeight="1">
      <c r="B121" s="392"/>
      <c r="C121" s="394" t="s">
        <v>287</v>
      </c>
      <c r="D121" s="398" t="s">
        <v>288</v>
      </c>
      <c r="E121" s="381">
        <f t="shared" si="7"/>
        <v>0</v>
      </c>
      <c r="F121" s="381"/>
      <c r="G121" s="381">
        <v>0</v>
      </c>
      <c r="H121" s="386">
        <f t="shared" si="4"/>
        <v>0</v>
      </c>
      <c r="I121" s="381"/>
      <c r="J121" s="381"/>
      <c r="K121" s="381"/>
      <c r="L121" s="381"/>
      <c r="M121" s="381"/>
      <c r="N121" s="381"/>
      <c r="O121" s="381"/>
      <c r="P121" s="381"/>
      <c r="Q121" s="382"/>
    </row>
    <row r="122" spans="2:17" s="327" customFormat="1" ht="15" customHeight="1">
      <c r="B122" s="392"/>
      <c r="C122" s="394" t="s">
        <v>289</v>
      </c>
      <c r="D122" s="398" t="s">
        <v>290</v>
      </c>
      <c r="E122" s="381">
        <f t="shared" si="7"/>
        <v>0</v>
      </c>
      <c r="F122" s="381"/>
      <c r="G122" s="381">
        <v>0</v>
      </c>
      <c r="H122" s="386">
        <f t="shared" si="4"/>
        <v>0</v>
      </c>
      <c r="I122" s="381"/>
      <c r="J122" s="381"/>
      <c r="K122" s="381"/>
      <c r="L122" s="381"/>
      <c r="M122" s="381"/>
      <c r="N122" s="381"/>
      <c r="O122" s="381"/>
      <c r="P122" s="381"/>
      <c r="Q122" s="382"/>
    </row>
    <row r="123" spans="2:17" s="327" customFormat="1" ht="15" customHeight="1">
      <c r="B123" s="392"/>
      <c r="C123" s="394" t="s">
        <v>291</v>
      </c>
      <c r="D123" s="398" t="s">
        <v>292</v>
      </c>
      <c r="E123" s="381">
        <f t="shared" si="7"/>
        <v>0</v>
      </c>
      <c r="F123" s="381"/>
      <c r="G123" s="381">
        <v>0</v>
      </c>
      <c r="H123" s="386">
        <f t="shared" si="4"/>
        <v>0</v>
      </c>
      <c r="I123" s="381"/>
      <c r="J123" s="381"/>
      <c r="K123" s="381"/>
      <c r="L123" s="381"/>
      <c r="M123" s="381"/>
      <c r="N123" s="381"/>
      <c r="O123" s="381"/>
      <c r="P123" s="381"/>
      <c r="Q123" s="382"/>
    </row>
    <row r="124" spans="2:17" s="327" customFormat="1" ht="15" customHeight="1">
      <c r="B124" s="392"/>
      <c r="C124" s="394" t="s">
        <v>293</v>
      </c>
      <c r="D124" s="398" t="s">
        <v>294</v>
      </c>
      <c r="E124" s="381">
        <f t="shared" si="7"/>
        <v>0</v>
      </c>
      <c r="F124" s="381"/>
      <c r="G124" s="381">
        <v>0</v>
      </c>
      <c r="H124" s="386">
        <f t="shared" si="4"/>
        <v>0</v>
      </c>
      <c r="I124" s="381"/>
      <c r="J124" s="381"/>
      <c r="K124" s="381"/>
      <c r="L124" s="381"/>
      <c r="M124" s="381"/>
      <c r="N124" s="381"/>
      <c r="O124" s="381"/>
      <c r="P124" s="381"/>
      <c r="Q124" s="382"/>
    </row>
    <row r="125" spans="2:17" s="327" customFormat="1" ht="15" customHeight="1">
      <c r="B125" s="392"/>
      <c r="C125" s="394" t="s">
        <v>295</v>
      </c>
      <c r="D125" s="398">
        <v>613939</v>
      </c>
      <c r="E125" s="381">
        <v>150000</v>
      </c>
      <c r="F125" s="381"/>
      <c r="G125" s="381">
        <v>150000</v>
      </c>
      <c r="H125" s="386">
        <v>150000</v>
      </c>
      <c r="I125" s="381"/>
      <c r="J125" s="381">
        <v>150000</v>
      </c>
      <c r="K125" s="381"/>
      <c r="L125" s="381"/>
      <c r="M125" s="381"/>
      <c r="N125" s="381"/>
      <c r="O125" s="381"/>
      <c r="P125" s="381"/>
      <c r="Q125" s="382"/>
    </row>
    <row r="126" spans="2:17" s="327" customFormat="1" ht="15" customHeight="1">
      <c r="B126" s="392"/>
      <c r="C126" s="394" t="s">
        <v>296</v>
      </c>
      <c r="D126" s="398" t="s">
        <v>297</v>
      </c>
      <c r="E126" s="381">
        <f aca="true" t="shared" si="8" ref="E126:G132">H126</f>
        <v>1000</v>
      </c>
      <c r="F126" s="381"/>
      <c r="G126" s="381">
        <v>1000</v>
      </c>
      <c r="H126" s="386">
        <f t="shared" si="4"/>
        <v>1000</v>
      </c>
      <c r="I126" s="381">
        <v>1000</v>
      </c>
      <c r="J126" s="381"/>
      <c r="K126" s="381"/>
      <c r="L126" s="381"/>
      <c r="M126" s="381"/>
      <c r="N126" s="381"/>
      <c r="O126" s="381"/>
      <c r="P126" s="381"/>
      <c r="Q126" s="382"/>
    </row>
    <row r="127" spans="2:17" s="327" customFormat="1" ht="15" customHeight="1">
      <c r="B127" s="392"/>
      <c r="C127" s="394" t="s">
        <v>298</v>
      </c>
      <c r="D127" s="398" t="s">
        <v>299</v>
      </c>
      <c r="E127" s="381"/>
      <c r="F127" s="381"/>
      <c r="G127" s="381"/>
      <c r="H127" s="386">
        <f t="shared" si="4"/>
        <v>0</v>
      </c>
      <c r="I127" s="381"/>
      <c r="J127" s="381"/>
      <c r="K127" s="381"/>
      <c r="L127" s="381"/>
      <c r="M127" s="381"/>
      <c r="N127" s="381"/>
      <c r="O127" s="381"/>
      <c r="P127" s="381"/>
      <c r="Q127" s="382"/>
    </row>
    <row r="128" spans="2:17" s="327" customFormat="1" ht="15" customHeight="1">
      <c r="B128" s="392"/>
      <c r="C128" s="394" t="s">
        <v>300</v>
      </c>
      <c r="D128" s="398" t="s">
        <v>301</v>
      </c>
      <c r="E128" s="381">
        <f t="shared" si="8"/>
        <v>0</v>
      </c>
      <c r="F128" s="381"/>
      <c r="G128" s="381">
        <v>0</v>
      </c>
      <c r="H128" s="386">
        <f t="shared" si="4"/>
        <v>0</v>
      </c>
      <c r="I128" s="381"/>
      <c r="J128" s="381"/>
      <c r="K128" s="381"/>
      <c r="L128" s="381"/>
      <c r="M128" s="381"/>
      <c r="N128" s="381"/>
      <c r="O128" s="381"/>
      <c r="P128" s="381"/>
      <c r="Q128" s="382"/>
    </row>
    <row r="129" spans="2:17" s="327" customFormat="1" ht="15" customHeight="1">
      <c r="B129" s="392"/>
      <c r="C129" s="394" t="s">
        <v>302</v>
      </c>
      <c r="D129" s="398" t="s">
        <v>303</v>
      </c>
      <c r="E129" s="381">
        <f t="shared" si="8"/>
        <v>21000</v>
      </c>
      <c r="F129" s="381"/>
      <c r="G129" s="381">
        <v>21000</v>
      </c>
      <c r="H129" s="386">
        <f t="shared" si="4"/>
        <v>21000</v>
      </c>
      <c r="I129" s="381">
        <v>21000</v>
      </c>
      <c r="J129" s="381"/>
      <c r="K129" s="381"/>
      <c r="L129" s="381"/>
      <c r="M129" s="381"/>
      <c r="N129" s="381"/>
      <c r="O129" s="381"/>
      <c r="P129" s="381"/>
      <c r="Q129" s="382"/>
    </row>
    <row r="130" spans="2:17" s="327" customFormat="1" ht="15" customHeight="1">
      <c r="B130" s="392"/>
      <c r="C130" s="394" t="s">
        <v>304</v>
      </c>
      <c r="D130" s="398" t="s">
        <v>305</v>
      </c>
      <c r="E130" s="381">
        <f t="shared" si="8"/>
        <v>2000</v>
      </c>
      <c r="F130" s="381"/>
      <c r="G130" s="381">
        <v>2000</v>
      </c>
      <c r="H130" s="386">
        <f t="shared" si="4"/>
        <v>2000</v>
      </c>
      <c r="I130" s="381">
        <v>2000</v>
      </c>
      <c r="J130" s="381"/>
      <c r="K130" s="381"/>
      <c r="L130" s="381"/>
      <c r="M130" s="381"/>
      <c r="N130" s="381"/>
      <c r="O130" s="381"/>
      <c r="P130" s="381"/>
      <c r="Q130" s="382"/>
    </row>
    <row r="131" spans="2:17" s="327" customFormat="1" ht="15" customHeight="1">
      <c r="B131" s="392"/>
      <c r="C131" s="394" t="s">
        <v>306</v>
      </c>
      <c r="D131" s="398" t="s">
        <v>307</v>
      </c>
      <c r="E131" s="381">
        <f t="shared" si="8"/>
        <v>0</v>
      </c>
      <c r="F131" s="381"/>
      <c r="G131" s="381">
        <v>0</v>
      </c>
      <c r="H131" s="386">
        <f t="shared" si="4"/>
        <v>0</v>
      </c>
      <c r="I131" s="381"/>
      <c r="J131" s="381"/>
      <c r="K131" s="381"/>
      <c r="L131" s="381"/>
      <c r="M131" s="381"/>
      <c r="N131" s="381"/>
      <c r="O131" s="381"/>
      <c r="P131" s="381"/>
      <c r="Q131" s="382"/>
    </row>
    <row r="132" spans="2:17" s="327" customFormat="1" ht="15" customHeight="1">
      <c r="B132" s="392"/>
      <c r="C132" s="394" t="s">
        <v>308</v>
      </c>
      <c r="D132" s="398" t="s">
        <v>309</v>
      </c>
      <c r="E132" s="381">
        <f t="shared" si="8"/>
        <v>3000</v>
      </c>
      <c r="F132" s="381"/>
      <c r="G132" s="381">
        <v>3000</v>
      </c>
      <c r="H132" s="386">
        <f t="shared" si="4"/>
        <v>3000</v>
      </c>
      <c r="I132" s="381">
        <v>3000</v>
      </c>
      <c r="J132" s="381"/>
      <c r="K132" s="381"/>
      <c r="L132" s="381"/>
      <c r="M132" s="381"/>
      <c r="N132" s="381"/>
      <c r="O132" s="381"/>
      <c r="P132" s="381"/>
      <c r="Q132" s="382"/>
    </row>
    <row r="133" spans="2:17" s="327" customFormat="1" ht="15" customHeight="1">
      <c r="B133" s="392" t="s">
        <v>12</v>
      </c>
      <c r="C133" s="394" t="s">
        <v>62</v>
      </c>
      <c r="D133" s="398">
        <v>614000</v>
      </c>
      <c r="E133" s="381">
        <f>E134+E137+E139+E148+E151+E153</f>
        <v>0</v>
      </c>
      <c r="F133" s="381"/>
      <c r="G133" s="381">
        <v>0</v>
      </c>
      <c r="H133" s="386">
        <f aca="true" t="shared" si="9" ref="H133:Q133">H134+H137+H139+H148+H151+H153</f>
        <v>0</v>
      </c>
      <c r="I133" s="381">
        <f t="shared" si="9"/>
        <v>0</v>
      </c>
      <c r="J133" s="381">
        <f t="shared" si="9"/>
        <v>0</v>
      </c>
      <c r="K133" s="381">
        <f t="shared" si="9"/>
        <v>0</v>
      </c>
      <c r="L133" s="381">
        <f t="shared" si="9"/>
        <v>0</v>
      </c>
      <c r="M133" s="381">
        <f t="shared" si="9"/>
        <v>0</v>
      </c>
      <c r="N133" s="381">
        <f t="shared" si="9"/>
        <v>0</v>
      </c>
      <c r="O133" s="381">
        <f t="shared" si="9"/>
        <v>0</v>
      </c>
      <c r="P133" s="381">
        <f t="shared" si="9"/>
        <v>0</v>
      </c>
      <c r="Q133" s="382">
        <f t="shared" si="9"/>
        <v>0</v>
      </c>
    </row>
    <row r="134" spans="2:17" s="327" customFormat="1" ht="15" customHeight="1">
      <c r="B134" s="392">
        <v>1</v>
      </c>
      <c r="C134" s="394" t="s">
        <v>44</v>
      </c>
      <c r="D134" s="398">
        <v>614100</v>
      </c>
      <c r="E134" s="381">
        <f>E135+E136</f>
        <v>0</v>
      </c>
      <c r="F134" s="381"/>
      <c r="G134" s="381">
        <v>0</v>
      </c>
      <c r="H134" s="386">
        <f aca="true" t="shared" si="10" ref="H134:H154">SUM(I134:Q134)</f>
        <v>0</v>
      </c>
      <c r="I134" s="381">
        <f aca="true" t="shared" si="11" ref="I134:Q134">I135+I136</f>
        <v>0</v>
      </c>
      <c r="J134" s="381">
        <f t="shared" si="11"/>
        <v>0</v>
      </c>
      <c r="K134" s="381">
        <f t="shared" si="11"/>
        <v>0</v>
      </c>
      <c r="L134" s="381">
        <f t="shared" si="11"/>
        <v>0</v>
      </c>
      <c r="M134" s="381">
        <f t="shared" si="11"/>
        <v>0</v>
      </c>
      <c r="N134" s="381">
        <f t="shared" si="11"/>
        <v>0</v>
      </c>
      <c r="O134" s="381">
        <f t="shared" si="11"/>
        <v>0</v>
      </c>
      <c r="P134" s="381">
        <f t="shared" si="11"/>
        <v>0</v>
      </c>
      <c r="Q134" s="382">
        <f t="shared" si="11"/>
        <v>0</v>
      </c>
    </row>
    <row r="135" spans="1:18" s="342" customFormat="1" ht="15" customHeight="1" thickBot="1">
      <c r="A135" s="347"/>
      <c r="B135" s="399"/>
      <c r="C135" s="400"/>
      <c r="D135" s="401"/>
      <c r="E135" s="402"/>
      <c r="F135" s="403"/>
      <c r="G135" s="402"/>
      <c r="H135" s="402">
        <f t="shared" si="10"/>
        <v>0</v>
      </c>
      <c r="I135" s="402"/>
      <c r="J135" s="402"/>
      <c r="K135" s="402"/>
      <c r="L135" s="402"/>
      <c r="M135" s="402"/>
      <c r="N135" s="402"/>
      <c r="O135" s="402"/>
      <c r="P135" s="402"/>
      <c r="Q135" s="404"/>
      <c r="R135" s="405"/>
    </row>
    <row r="136" spans="1:17" s="342" customFormat="1" ht="15" customHeight="1">
      <c r="A136" s="327"/>
      <c r="B136" s="406"/>
      <c r="C136" s="407"/>
      <c r="D136" s="398"/>
      <c r="E136" s="381"/>
      <c r="F136" s="381"/>
      <c r="G136" s="381"/>
      <c r="H136" s="386">
        <f t="shared" si="10"/>
        <v>0</v>
      </c>
      <c r="I136" s="381"/>
      <c r="J136" s="381"/>
      <c r="K136" s="381"/>
      <c r="L136" s="381"/>
      <c r="M136" s="381"/>
      <c r="N136" s="381"/>
      <c r="O136" s="381"/>
      <c r="P136" s="381"/>
      <c r="Q136" s="382"/>
    </row>
    <row r="137" spans="1:17" s="342" customFormat="1" ht="15" customHeight="1">
      <c r="A137" s="327"/>
      <c r="B137" s="406">
        <v>2</v>
      </c>
      <c r="C137" s="408" t="s">
        <v>45</v>
      </c>
      <c r="D137" s="398">
        <v>614200</v>
      </c>
      <c r="E137" s="381">
        <f>E138</f>
        <v>0</v>
      </c>
      <c r="F137" s="381"/>
      <c r="G137" s="381">
        <v>0</v>
      </c>
      <c r="H137" s="386">
        <f t="shared" si="10"/>
        <v>0</v>
      </c>
      <c r="I137" s="409">
        <f aca="true" t="shared" si="12" ref="I137:Q137">I138</f>
        <v>0</v>
      </c>
      <c r="J137" s="409">
        <f t="shared" si="12"/>
        <v>0</v>
      </c>
      <c r="K137" s="409">
        <f t="shared" si="12"/>
        <v>0</v>
      </c>
      <c r="L137" s="409">
        <f t="shared" si="12"/>
        <v>0</v>
      </c>
      <c r="M137" s="409">
        <f t="shared" si="12"/>
        <v>0</v>
      </c>
      <c r="N137" s="409">
        <f t="shared" si="12"/>
        <v>0</v>
      </c>
      <c r="O137" s="409">
        <f t="shared" si="12"/>
        <v>0</v>
      </c>
      <c r="P137" s="409">
        <f t="shared" si="12"/>
        <v>0</v>
      </c>
      <c r="Q137" s="410">
        <f t="shared" si="12"/>
        <v>0</v>
      </c>
    </row>
    <row r="138" spans="1:17" s="342" customFormat="1" ht="15" customHeight="1">
      <c r="A138" s="327"/>
      <c r="B138" s="406"/>
      <c r="C138" s="408"/>
      <c r="D138" s="398"/>
      <c r="E138" s="381"/>
      <c r="F138" s="381"/>
      <c r="G138" s="381"/>
      <c r="H138" s="386">
        <f t="shared" si="10"/>
        <v>0</v>
      </c>
      <c r="I138" s="409"/>
      <c r="J138" s="409"/>
      <c r="K138" s="409"/>
      <c r="L138" s="409"/>
      <c r="M138" s="409"/>
      <c r="N138" s="409"/>
      <c r="O138" s="409"/>
      <c r="P138" s="409"/>
      <c r="Q138" s="410"/>
    </row>
    <row r="139" spans="1:17" s="342" customFormat="1" ht="15" customHeight="1">
      <c r="A139" s="327"/>
      <c r="B139" s="406">
        <v>3</v>
      </c>
      <c r="C139" s="408" t="s">
        <v>46</v>
      </c>
      <c r="D139" s="398">
        <v>614300</v>
      </c>
      <c r="E139" s="381">
        <f>SUM(E140:E147)</f>
        <v>0</v>
      </c>
      <c r="F139" s="381"/>
      <c r="G139" s="381">
        <v>0</v>
      </c>
      <c r="H139" s="386">
        <f t="shared" si="10"/>
        <v>0</v>
      </c>
      <c r="I139" s="381">
        <f aca="true" t="shared" si="13" ref="I139:Q139">SUM(I140:I147)</f>
        <v>0</v>
      </c>
      <c r="J139" s="381">
        <f t="shared" si="13"/>
        <v>0</v>
      </c>
      <c r="K139" s="381">
        <f t="shared" si="13"/>
        <v>0</v>
      </c>
      <c r="L139" s="381">
        <f t="shared" si="13"/>
        <v>0</v>
      </c>
      <c r="M139" s="381">
        <f t="shared" si="13"/>
        <v>0</v>
      </c>
      <c r="N139" s="381">
        <f t="shared" si="13"/>
        <v>0</v>
      </c>
      <c r="O139" s="381">
        <f t="shared" si="13"/>
        <v>0</v>
      </c>
      <c r="P139" s="381">
        <f t="shared" si="13"/>
        <v>0</v>
      </c>
      <c r="Q139" s="382">
        <f t="shared" si="13"/>
        <v>0</v>
      </c>
    </row>
    <row r="140" spans="1:17" s="342" customFormat="1" ht="15" customHeight="1">
      <c r="A140" s="327"/>
      <c r="B140" s="406"/>
      <c r="C140" s="408"/>
      <c r="D140" s="398"/>
      <c r="E140" s="381"/>
      <c r="F140" s="381"/>
      <c r="G140" s="381"/>
      <c r="H140" s="386">
        <f t="shared" si="10"/>
        <v>0</v>
      </c>
      <c r="I140" s="409"/>
      <c r="J140" s="409"/>
      <c r="K140" s="409"/>
      <c r="L140" s="409"/>
      <c r="M140" s="409"/>
      <c r="N140" s="409"/>
      <c r="O140" s="409"/>
      <c r="P140" s="409"/>
      <c r="Q140" s="410"/>
    </row>
    <row r="141" spans="1:17" s="342" customFormat="1" ht="15" customHeight="1">
      <c r="A141" s="327"/>
      <c r="B141" s="406"/>
      <c r="C141" s="407"/>
      <c r="D141" s="398"/>
      <c r="E141" s="381"/>
      <c r="F141" s="381"/>
      <c r="G141" s="381"/>
      <c r="H141" s="386">
        <f t="shared" si="10"/>
        <v>0</v>
      </c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1:17" s="342" customFormat="1" ht="15" customHeight="1">
      <c r="A142" s="327"/>
      <c r="B142" s="406"/>
      <c r="C142" s="408"/>
      <c r="D142" s="398"/>
      <c r="E142" s="381"/>
      <c r="F142" s="381"/>
      <c r="G142" s="381"/>
      <c r="H142" s="386">
        <f t="shared" si="10"/>
        <v>0</v>
      </c>
      <c r="I142" s="409"/>
      <c r="J142" s="409"/>
      <c r="K142" s="409"/>
      <c r="L142" s="409"/>
      <c r="M142" s="409"/>
      <c r="N142" s="409"/>
      <c r="O142" s="409"/>
      <c r="P142" s="409"/>
      <c r="Q142" s="410"/>
    </row>
    <row r="143" spans="1:17" s="342" customFormat="1" ht="15" customHeight="1">
      <c r="A143" s="327"/>
      <c r="B143" s="406"/>
      <c r="C143" s="408"/>
      <c r="D143" s="398"/>
      <c r="E143" s="381"/>
      <c r="F143" s="381"/>
      <c r="G143" s="381"/>
      <c r="H143" s="386">
        <f t="shared" si="10"/>
        <v>0</v>
      </c>
      <c r="I143" s="409"/>
      <c r="J143" s="409"/>
      <c r="K143" s="409"/>
      <c r="L143" s="409"/>
      <c r="M143" s="409"/>
      <c r="N143" s="409"/>
      <c r="O143" s="409"/>
      <c r="P143" s="409"/>
      <c r="Q143" s="410"/>
    </row>
    <row r="144" spans="1:17" s="342" customFormat="1" ht="15" customHeight="1">
      <c r="A144" s="327"/>
      <c r="B144" s="406"/>
      <c r="C144" s="408"/>
      <c r="D144" s="398"/>
      <c r="E144" s="381"/>
      <c r="F144" s="381"/>
      <c r="G144" s="381"/>
      <c r="H144" s="386">
        <f t="shared" si="10"/>
        <v>0</v>
      </c>
      <c r="I144" s="409"/>
      <c r="J144" s="409"/>
      <c r="K144" s="409"/>
      <c r="L144" s="409"/>
      <c r="M144" s="409"/>
      <c r="N144" s="409"/>
      <c r="O144" s="409"/>
      <c r="P144" s="409"/>
      <c r="Q144" s="410"/>
    </row>
    <row r="145" spans="1:17" s="342" customFormat="1" ht="15" customHeight="1">
      <c r="A145" s="327"/>
      <c r="B145" s="406"/>
      <c r="C145" s="408"/>
      <c r="D145" s="398"/>
      <c r="E145" s="381"/>
      <c r="F145" s="381"/>
      <c r="G145" s="381"/>
      <c r="H145" s="386">
        <f t="shared" si="10"/>
        <v>0</v>
      </c>
      <c r="I145" s="409"/>
      <c r="J145" s="409"/>
      <c r="K145" s="409"/>
      <c r="L145" s="409"/>
      <c r="M145" s="409"/>
      <c r="N145" s="409"/>
      <c r="O145" s="409"/>
      <c r="P145" s="409"/>
      <c r="Q145" s="410"/>
    </row>
    <row r="146" spans="1:17" s="342" customFormat="1" ht="15" customHeight="1">
      <c r="A146" s="327"/>
      <c r="B146" s="392"/>
      <c r="C146" s="411"/>
      <c r="D146" s="412"/>
      <c r="E146" s="382"/>
      <c r="F146" s="382"/>
      <c r="G146" s="382"/>
      <c r="H146" s="386">
        <f t="shared" si="10"/>
        <v>0</v>
      </c>
      <c r="I146" s="382"/>
      <c r="J146" s="382"/>
      <c r="K146" s="382"/>
      <c r="L146" s="382"/>
      <c r="M146" s="382"/>
      <c r="N146" s="382"/>
      <c r="O146" s="382"/>
      <c r="P146" s="382"/>
      <c r="Q146" s="382"/>
    </row>
    <row r="147" spans="1:17" s="342" customFormat="1" ht="15" customHeight="1">
      <c r="A147" s="327"/>
      <c r="B147" s="406"/>
      <c r="C147" s="408"/>
      <c r="D147" s="398"/>
      <c r="E147" s="381"/>
      <c r="F147" s="381"/>
      <c r="G147" s="381"/>
      <c r="H147" s="386">
        <f t="shared" si="10"/>
        <v>0</v>
      </c>
      <c r="I147" s="409"/>
      <c r="J147" s="409"/>
      <c r="K147" s="409"/>
      <c r="L147" s="409"/>
      <c r="M147" s="409"/>
      <c r="N147" s="409"/>
      <c r="O147" s="409"/>
      <c r="P147" s="409"/>
      <c r="Q147" s="410"/>
    </row>
    <row r="148" spans="1:17" s="342" customFormat="1" ht="15" customHeight="1">
      <c r="A148" s="327"/>
      <c r="B148" s="392">
        <v>4</v>
      </c>
      <c r="C148" s="411" t="s">
        <v>47</v>
      </c>
      <c r="D148" s="412">
        <v>614700</v>
      </c>
      <c r="E148" s="382">
        <f>SUM(E149:E150)</f>
        <v>0</v>
      </c>
      <c r="F148" s="382"/>
      <c r="G148" s="382">
        <v>0</v>
      </c>
      <c r="H148" s="386">
        <f t="shared" si="10"/>
        <v>0</v>
      </c>
      <c r="I148" s="382">
        <f aca="true" t="shared" si="14" ref="I148:Q148">SUM(I149:I150)</f>
        <v>0</v>
      </c>
      <c r="J148" s="382">
        <f t="shared" si="14"/>
        <v>0</v>
      </c>
      <c r="K148" s="382">
        <f t="shared" si="14"/>
        <v>0</v>
      </c>
      <c r="L148" s="382">
        <f t="shared" si="14"/>
        <v>0</v>
      </c>
      <c r="M148" s="382">
        <f t="shared" si="14"/>
        <v>0</v>
      </c>
      <c r="N148" s="382">
        <f t="shared" si="14"/>
        <v>0</v>
      </c>
      <c r="O148" s="382">
        <f t="shared" si="14"/>
        <v>0</v>
      </c>
      <c r="P148" s="382">
        <f t="shared" si="14"/>
        <v>0</v>
      </c>
      <c r="Q148" s="382">
        <f t="shared" si="14"/>
        <v>0</v>
      </c>
    </row>
    <row r="149" spans="1:17" s="342" customFormat="1" ht="15" customHeight="1">
      <c r="A149" s="327"/>
      <c r="B149" s="392"/>
      <c r="C149" s="411"/>
      <c r="D149" s="412"/>
      <c r="E149" s="382"/>
      <c r="F149" s="382"/>
      <c r="G149" s="382"/>
      <c r="H149" s="413">
        <f t="shared" si="10"/>
        <v>0</v>
      </c>
      <c r="I149" s="382"/>
      <c r="J149" s="382"/>
      <c r="K149" s="382"/>
      <c r="L149" s="382"/>
      <c r="M149" s="382"/>
      <c r="N149" s="382"/>
      <c r="O149" s="382"/>
      <c r="P149" s="382"/>
      <c r="Q149" s="382"/>
    </row>
    <row r="150" spans="1:17" s="342" customFormat="1" ht="15" customHeight="1">
      <c r="A150" s="327"/>
      <c r="B150" s="406"/>
      <c r="C150" s="408"/>
      <c r="D150" s="398"/>
      <c r="E150" s="381"/>
      <c r="F150" s="381"/>
      <c r="G150" s="381"/>
      <c r="H150" s="386">
        <f t="shared" si="10"/>
        <v>0</v>
      </c>
      <c r="I150" s="381"/>
      <c r="J150" s="381"/>
      <c r="K150" s="381"/>
      <c r="L150" s="381"/>
      <c r="M150" s="381"/>
      <c r="N150" s="381"/>
      <c r="O150" s="381"/>
      <c r="P150" s="381"/>
      <c r="Q150" s="382"/>
    </row>
    <row r="151" spans="1:17" s="342" customFormat="1" ht="15" customHeight="1">
      <c r="A151" s="327"/>
      <c r="B151" s="406">
        <v>5</v>
      </c>
      <c r="C151" s="408" t="s">
        <v>48</v>
      </c>
      <c r="D151" s="398">
        <v>614800</v>
      </c>
      <c r="E151" s="381">
        <f>E152</f>
        <v>0</v>
      </c>
      <c r="F151" s="381"/>
      <c r="G151" s="381">
        <v>0</v>
      </c>
      <c r="H151" s="386">
        <f t="shared" si="10"/>
        <v>0</v>
      </c>
      <c r="I151" s="409">
        <f aca="true" t="shared" si="15" ref="I151:Q151">I152</f>
        <v>0</v>
      </c>
      <c r="J151" s="409">
        <f t="shared" si="15"/>
        <v>0</v>
      </c>
      <c r="K151" s="409">
        <f t="shared" si="15"/>
        <v>0</v>
      </c>
      <c r="L151" s="409">
        <f t="shared" si="15"/>
        <v>0</v>
      </c>
      <c r="M151" s="409">
        <f t="shared" si="15"/>
        <v>0</v>
      </c>
      <c r="N151" s="409">
        <f t="shared" si="15"/>
        <v>0</v>
      </c>
      <c r="O151" s="409">
        <f t="shared" si="15"/>
        <v>0</v>
      </c>
      <c r="P151" s="409">
        <f t="shared" si="15"/>
        <v>0</v>
      </c>
      <c r="Q151" s="410">
        <f t="shared" si="15"/>
        <v>0</v>
      </c>
    </row>
    <row r="152" spans="1:17" s="342" customFormat="1" ht="15" customHeight="1">
      <c r="A152" s="327"/>
      <c r="B152" s="406"/>
      <c r="C152" s="408"/>
      <c r="D152" s="398"/>
      <c r="E152" s="381"/>
      <c r="F152" s="381"/>
      <c r="G152" s="381"/>
      <c r="H152" s="386">
        <f t="shared" si="10"/>
        <v>0</v>
      </c>
      <c r="I152" s="409"/>
      <c r="J152" s="409"/>
      <c r="K152" s="409"/>
      <c r="L152" s="409"/>
      <c r="M152" s="409"/>
      <c r="N152" s="409"/>
      <c r="O152" s="409"/>
      <c r="P152" s="409"/>
      <c r="Q152" s="410"/>
    </row>
    <row r="153" spans="1:17" s="342" customFormat="1" ht="15" customHeight="1">
      <c r="A153" s="327"/>
      <c r="B153" s="406">
        <v>6</v>
      </c>
      <c r="C153" s="408" t="s">
        <v>49</v>
      </c>
      <c r="D153" s="398">
        <v>614900</v>
      </c>
      <c r="E153" s="381">
        <f>E154</f>
        <v>0</v>
      </c>
      <c r="F153" s="381"/>
      <c r="G153" s="381">
        <v>0</v>
      </c>
      <c r="H153" s="386">
        <f t="shared" si="10"/>
        <v>0</v>
      </c>
      <c r="I153" s="381">
        <f aca="true" t="shared" si="16" ref="I153:Q153">I154</f>
        <v>0</v>
      </c>
      <c r="J153" s="381">
        <f t="shared" si="16"/>
        <v>0</v>
      </c>
      <c r="K153" s="381">
        <f t="shared" si="16"/>
        <v>0</v>
      </c>
      <c r="L153" s="381">
        <f t="shared" si="16"/>
        <v>0</v>
      </c>
      <c r="M153" s="381">
        <f t="shared" si="16"/>
        <v>0</v>
      </c>
      <c r="N153" s="381">
        <f t="shared" si="16"/>
        <v>0</v>
      </c>
      <c r="O153" s="381">
        <f t="shared" si="16"/>
        <v>0</v>
      </c>
      <c r="P153" s="381">
        <f t="shared" si="16"/>
        <v>0</v>
      </c>
      <c r="Q153" s="382">
        <f t="shared" si="16"/>
        <v>0</v>
      </c>
    </row>
    <row r="154" spans="1:17" s="342" customFormat="1" ht="15" customHeight="1">
      <c r="A154" s="327"/>
      <c r="B154" s="406"/>
      <c r="C154" s="408"/>
      <c r="D154" s="398"/>
      <c r="E154" s="381"/>
      <c r="F154" s="381"/>
      <c r="G154" s="381"/>
      <c r="H154" s="386">
        <f t="shared" si="10"/>
        <v>0</v>
      </c>
      <c r="I154" s="409"/>
      <c r="J154" s="409"/>
      <c r="K154" s="409"/>
      <c r="L154" s="409"/>
      <c r="M154" s="409"/>
      <c r="N154" s="409"/>
      <c r="O154" s="409"/>
      <c r="P154" s="409"/>
      <c r="Q154" s="410"/>
    </row>
    <row r="155" spans="1:17" s="342" customFormat="1" ht="15" customHeight="1">
      <c r="A155" s="327"/>
      <c r="B155" s="406" t="s">
        <v>13</v>
      </c>
      <c r="C155" s="408" t="s">
        <v>61</v>
      </c>
      <c r="D155" s="398">
        <v>615000</v>
      </c>
      <c r="E155" s="381">
        <f>E156+E159</f>
        <v>0</v>
      </c>
      <c r="F155" s="381"/>
      <c r="G155" s="381">
        <v>0</v>
      </c>
      <c r="H155" s="386">
        <f aca="true" t="shared" si="17" ref="H155:Q155">H156+H159</f>
        <v>0</v>
      </c>
      <c r="I155" s="381">
        <f t="shared" si="17"/>
        <v>0</v>
      </c>
      <c r="J155" s="381">
        <f t="shared" si="17"/>
        <v>0</v>
      </c>
      <c r="K155" s="381">
        <f t="shared" si="17"/>
        <v>0</v>
      </c>
      <c r="L155" s="381">
        <f t="shared" si="17"/>
        <v>0</v>
      </c>
      <c r="M155" s="381">
        <f t="shared" si="17"/>
        <v>0</v>
      </c>
      <c r="N155" s="381">
        <f t="shared" si="17"/>
        <v>0</v>
      </c>
      <c r="O155" s="381">
        <f t="shared" si="17"/>
        <v>0</v>
      </c>
      <c r="P155" s="381">
        <f t="shared" si="17"/>
        <v>0</v>
      </c>
      <c r="Q155" s="382">
        <f t="shared" si="17"/>
        <v>0</v>
      </c>
    </row>
    <row r="156" spans="1:17" s="342" customFormat="1" ht="15" customHeight="1">
      <c r="A156" s="327"/>
      <c r="B156" s="406">
        <v>1</v>
      </c>
      <c r="C156" s="414" t="s">
        <v>50</v>
      </c>
      <c r="D156" s="406">
        <v>615100</v>
      </c>
      <c r="E156" s="381">
        <f>SUM(E157:E158)</f>
        <v>0</v>
      </c>
      <c r="F156" s="381"/>
      <c r="G156" s="381">
        <v>0</v>
      </c>
      <c r="H156" s="386">
        <f>SUM(I156:Q156)</f>
        <v>0</v>
      </c>
      <c r="I156" s="409">
        <f aca="true" t="shared" si="18" ref="I156:Q156">SUM(I157:I158)</f>
        <v>0</v>
      </c>
      <c r="J156" s="409">
        <f t="shared" si="18"/>
        <v>0</v>
      </c>
      <c r="K156" s="409">
        <f t="shared" si="18"/>
        <v>0</v>
      </c>
      <c r="L156" s="409">
        <f t="shared" si="18"/>
        <v>0</v>
      </c>
      <c r="M156" s="409">
        <f t="shared" si="18"/>
        <v>0</v>
      </c>
      <c r="N156" s="409">
        <f t="shared" si="18"/>
        <v>0</v>
      </c>
      <c r="O156" s="409">
        <f t="shared" si="18"/>
        <v>0</v>
      </c>
      <c r="P156" s="409">
        <f t="shared" si="18"/>
        <v>0</v>
      </c>
      <c r="Q156" s="410">
        <f t="shared" si="18"/>
        <v>0</v>
      </c>
    </row>
    <row r="157" spans="1:18" s="342" customFormat="1" ht="15" customHeight="1" thickBot="1">
      <c r="A157" s="347"/>
      <c r="B157" s="399"/>
      <c r="C157" s="400"/>
      <c r="D157" s="401"/>
      <c r="E157" s="402"/>
      <c r="F157" s="403"/>
      <c r="G157" s="402"/>
      <c r="H157" s="402">
        <f>SUM(I157:Q157)</f>
        <v>0</v>
      </c>
      <c r="I157" s="402"/>
      <c r="J157" s="402"/>
      <c r="K157" s="402"/>
      <c r="L157" s="402"/>
      <c r="M157" s="402"/>
      <c r="N157" s="402"/>
      <c r="O157" s="402"/>
      <c r="P157" s="402"/>
      <c r="Q157" s="404"/>
      <c r="R157" s="405"/>
    </row>
    <row r="158" spans="1:17" s="342" customFormat="1" ht="15" customHeight="1">
      <c r="A158" s="327"/>
      <c r="B158" s="406"/>
      <c r="C158" s="407"/>
      <c r="D158" s="398"/>
      <c r="E158" s="409"/>
      <c r="F158" s="409"/>
      <c r="G158" s="409"/>
      <c r="H158" s="386">
        <f>SUM(I158:Q158)</f>
        <v>0</v>
      </c>
      <c r="I158" s="409"/>
      <c r="J158" s="409"/>
      <c r="K158" s="409"/>
      <c r="L158" s="409"/>
      <c r="M158" s="409"/>
      <c r="N158" s="409"/>
      <c r="O158" s="409"/>
      <c r="P158" s="409"/>
      <c r="Q158" s="410"/>
    </row>
    <row r="159" spans="1:17" s="342" customFormat="1" ht="15" customHeight="1">
      <c r="A159" s="327"/>
      <c r="B159" s="406">
        <v>2</v>
      </c>
      <c r="C159" s="408" t="s">
        <v>51</v>
      </c>
      <c r="D159" s="398">
        <v>615200</v>
      </c>
      <c r="E159" s="409">
        <f>E160</f>
        <v>0</v>
      </c>
      <c r="F159" s="409"/>
      <c r="G159" s="409">
        <v>0</v>
      </c>
      <c r="H159" s="386">
        <f>SUM(I159:Q159)</f>
        <v>0</v>
      </c>
      <c r="I159" s="409">
        <f aca="true" t="shared" si="19" ref="I159:Q159">I160</f>
        <v>0</v>
      </c>
      <c r="J159" s="409">
        <f t="shared" si="19"/>
        <v>0</v>
      </c>
      <c r="K159" s="409">
        <f t="shared" si="19"/>
        <v>0</v>
      </c>
      <c r="L159" s="409">
        <f t="shared" si="19"/>
        <v>0</v>
      </c>
      <c r="M159" s="409">
        <f t="shared" si="19"/>
        <v>0</v>
      </c>
      <c r="N159" s="409">
        <f t="shared" si="19"/>
        <v>0</v>
      </c>
      <c r="O159" s="409">
        <f t="shared" si="19"/>
        <v>0</v>
      </c>
      <c r="P159" s="409">
        <f t="shared" si="19"/>
        <v>0</v>
      </c>
      <c r="Q159" s="410">
        <f t="shared" si="19"/>
        <v>0</v>
      </c>
    </row>
    <row r="160" spans="1:17" s="342" customFormat="1" ht="15" customHeight="1">
      <c r="A160" s="327"/>
      <c r="B160" s="406"/>
      <c r="C160" s="408"/>
      <c r="D160" s="398"/>
      <c r="E160" s="409"/>
      <c r="F160" s="409"/>
      <c r="G160" s="409"/>
      <c r="H160" s="386">
        <f>SUM(I160:Q160)</f>
        <v>0</v>
      </c>
      <c r="I160" s="409"/>
      <c r="J160" s="409"/>
      <c r="K160" s="409"/>
      <c r="L160" s="409"/>
      <c r="M160" s="409"/>
      <c r="N160" s="409"/>
      <c r="O160" s="409"/>
      <c r="P160" s="409"/>
      <c r="Q160" s="410"/>
    </row>
    <row r="161" spans="1:17" s="342" customFormat="1" ht="15" customHeight="1">
      <c r="A161" s="327"/>
      <c r="B161" s="406" t="s">
        <v>14</v>
      </c>
      <c r="C161" s="415" t="s">
        <v>28</v>
      </c>
      <c r="D161" s="398">
        <v>616000</v>
      </c>
      <c r="E161" s="409">
        <f>E162</f>
        <v>0</v>
      </c>
      <c r="F161" s="409"/>
      <c r="G161" s="409">
        <v>0</v>
      </c>
      <c r="H161" s="386">
        <f aca="true" t="shared" si="20" ref="H161:Q161">H162</f>
        <v>0</v>
      </c>
      <c r="I161" s="409">
        <f t="shared" si="20"/>
        <v>0</v>
      </c>
      <c r="J161" s="409">
        <f t="shared" si="20"/>
        <v>0</v>
      </c>
      <c r="K161" s="409">
        <f t="shared" si="20"/>
        <v>0</v>
      </c>
      <c r="L161" s="409">
        <f t="shared" si="20"/>
        <v>0</v>
      </c>
      <c r="M161" s="409">
        <f t="shared" si="20"/>
        <v>0</v>
      </c>
      <c r="N161" s="409">
        <f t="shared" si="20"/>
        <v>0</v>
      </c>
      <c r="O161" s="409">
        <f t="shared" si="20"/>
        <v>0</v>
      </c>
      <c r="P161" s="409">
        <f t="shared" si="20"/>
        <v>0</v>
      </c>
      <c r="Q161" s="410">
        <f t="shared" si="20"/>
        <v>0</v>
      </c>
    </row>
    <row r="162" spans="1:17" s="342" customFormat="1" ht="15" customHeight="1">
      <c r="A162" s="327"/>
      <c r="B162" s="406">
        <v>1</v>
      </c>
      <c r="C162" s="415" t="s">
        <v>52</v>
      </c>
      <c r="D162" s="398">
        <v>616200</v>
      </c>
      <c r="E162" s="409"/>
      <c r="F162" s="409"/>
      <c r="G162" s="409"/>
      <c r="H162" s="386">
        <f>SUM(I162:Q162)</f>
        <v>0</v>
      </c>
      <c r="I162" s="409"/>
      <c r="J162" s="409"/>
      <c r="K162" s="409"/>
      <c r="L162" s="409"/>
      <c r="M162" s="409"/>
      <c r="N162" s="409"/>
      <c r="O162" s="409"/>
      <c r="P162" s="409"/>
      <c r="Q162" s="410"/>
    </row>
    <row r="163" spans="1:18" s="342" customFormat="1" ht="15" customHeight="1" thickBot="1">
      <c r="A163" s="347"/>
      <c r="B163" s="399" t="s">
        <v>15</v>
      </c>
      <c r="C163" s="400" t="s">
        <v>67</v>
      </c>
      <c r="D163" s="401"/>
      <c r="E163" s="402">
        <f>E166</f>
        <v>7000</v>
      </c>
      <c r="F163" s="403"/>
      <c r="G163" s="402">
        <v>7000</v>
      </c>
      <c r="H163" s="402">
        <f>H166</f>
        <v>7000</v>
      </c>
      <c r="I163" s="402">
        <f>I166</f>
        <v>7000</v>
      </c>
      <c r="J163" s="402">
        <f aca="true" t="shared" si="21" ref="J163:Q163">SUM(J164:J173)</f>
        <v>0</v>
      </c>
      <c r="K163" s="402">
        <f t="shared" si="21"/>
        <v>0</v>
      </c>
      <c r="L163" s="402">
        <f t="shared" si="21"/>
        <v>0</v>
      </c>
      <c r="M163" s="402">
        <f t="shared" si="21"/>
        <v>0</v>
      </c>
      <c r="N163" s="402">
        <f t="shared" si="21"/>
        <v>0</v>
      </c>
      <c r="O163" s="402">
        <f t="shared" si="21"/>
        <v>0</v>
      </c>
      <c r="P163" s="402">
        <f t="shared" si="21"/>
        <v>0</v>
      </c>
      <c r="Q163" s="404">
        <f t="shared" si="21"/>
        <v>0</v>
      </c>
      <c r="R163" s="405"/>
    </row>
    <row r="164" spans="1:17" s="342" customFormat="1" ht="15" customHeight="1" thickBot="1">
      <c r="A164" s="327"/>
      <c r="B164" s="416">
        <v>1</v>
      </c>
      <c r="C164" s="417" t="s">
        <v>53</v>
      </c>
      <c r="D164" s="418">
        <v>821100</v>
      </c>
      <c r="E164" s="419">
        <v>0</v>
      </c>
      <c r="F164" s="419"/>
      <c r="G164" s="419">
        <v>0</v>
      </c>
      <c r="H164" s="386">
        <f>SUM(I164:Q164)</f>
        <v>0</v>
      </c>
      <c r="I164" s="419">
        <v>0</v>
      </c>
      <c r="J164" s="419"/>
      <c r="K164" s="419"/>
      <c r="L164" s="419"/>
      <c r="M164" s="419"/>
      <c r="N164" s="419"/>
      <c r="O164" s="419"/>
      <c r="P164" s="419"/>
      <c r="Q164" s="420"/>
    </row>
    <row r="165" spans="1:17" s="342" customFormat="1" ht="15" customHeight="1" thickBot="1">
      <c r="A165" s="347"/>
      <c r="B165" s="373">
        <v>2</v>
      </c>
      <c r="C165" s="400" t="s">
        <v>23</v>
      </c>
      <c r="D165" s="373">
        <v>821200</v>
      </c>
      <c r="E165" s="375">
        <v>0</v>
      </c>
      <c r="F165" s="421"/>
      <c r="G165" s="375">
        <v>0</v>
      </c>
      <c r="H165" s="375">
        <f>SUM(I165:Q165)</f>
        <v>0</v>
      </c>
      <c r="I165" s="375">
        <v>0</v>
      </c>
      <c r="J165" s="375"/>
      <c r="K165" s="375"/>
      <c r="L165" s="375"/>
      <c r="M165" s="375"/>
      <c r="N165" s="375"/>
      <c r="O165" s="375"/>
      <c r="P165" s="375"/>
      <c r="Q165" s="376"/>
    </row>
    <row r="166" spans="1:17" s="342" customFormat="1" ht="15" customHeight="1">
      <c r="A166" s="327"/>
      <c r="B166" s="392">
        <v>3</v>
      </c>
      <c r="C166" s="422" t="s">
        <v>24</v>
      </c>
      <c r="D166" s="412">
        <v>821300</v>
      </c>
      <c r="E166" s="381">
        <v>7000</v>
      </c>
      <c r="F166" s="381"/>
      <c r="G166" s="381">
        <v>7000</v>
      </c>
      <c r="H166" s="386">
        <f>H167</f>
        <v>7000</v>
      </c>
      <c r="I166" s="381">
        <f>I167</f>
        <v>7000</v>
      </c>
      <c r="J166" s="381"/>
      <c r="K166" s="381"/>
      <c r="L166" s="381"/>
      <c r="M166" s="381"/>
      <c r="N166" s="381"/>
      <c r="O166" s="381"/>
      <c r="P166" s="381"/>
      <c r="Q166" s="382"/>
    </row>
    <row r="167" spans="1:17" s="342" customFormat="1" ht="15" customHeight="1">
      <c r="A167" s="327"/>
      <c r="B167" s="392"/>
      <c r="C167" s="423" t="s">
        <v>310</v>
      </c>
      <c r="D167" s="392">
        <v>821312</v>
      </c>
      <c r="E167" s="381">
        <v>7000</v>
      </c>
      <c r="F167" s="381"/>
      <c r="G167" s="381">
        <v>7000</v>
      </c>
      <c r="H167" s="386">
        <v>7000</v>
      </c>
      <c r="I167" s="381">
        <v>7000</v>
      </c>
      <c r="J167" s="381"/>
      <c r="K167" s="381"/>
      <c r="L167" s="381"/>
      <c r="M167" s="381"/>
      <c r="N167" s="381"/>
      <c r="O167" s="381"/>
      <c r="P167" s="381"/>
      <c r="Q167" s="382"/>
    </row>
    <row r="168" spans="1:17" s="342" customFormat="1" ht="15" customHeight="1">
      <c r="A168" s="327"/>
      <c r="B168" s="392"/>
      <c r="C168" s="423" t="s">
        <v>311</v>
      </c>
      <c r="D168" s="387">
        <v>821313</v>
      </c>
      <c r="E168" s="390">
        <v>0</v>
      </c>
      <c r="F168" s="424"/>
      <c r="G168" s="390">
        <v>0</v>
      </c>
      <c r="H168" s="390">
        <v>0</v>
      </c>
      <c r="I168" s="390">
        <v>0</v>
      </c>
      <c r="J168" s="381"/>
      <c r="K168" s="390"/>
      <c r="L168" s="381"/>
      <c r="M168" s="381"/>
      <c r="N168" s="381"/>
      <c r="O168" s="381"/>
      <c r="P168" s="381"/>
      <c r="Q168" s="382"/>
    </row>
    <row r="169" spans="1:17" s="342" customFormat="1" ht="15" customHeight="1">
      <c r="A169" s="327"/>
      <c r="B169" s="392"/>
      <c r="C169" s="414" t="s">
        <v>312</v>
      </c>
      <c r="D169" s="392">
        <v>821341</v>
      </c>
      <c r="E169" s="381">
        <v>0</v>
      </c>
      <c r="F169" s="380"/>
      <c r="G169" s="381">
        <v>0</v>
      </c>
      <c r="H169" s="386">
        <v>0</v>
      </c>
      <c r="I169" s="381">
        <v>0</v>
      </c>
      <c r="J169" s="381"/>
      <c r="K169" s="381"/>
      <c r="L169" s="381"/>
      <c r="M169" s="381"/>
      <c r="N169" s="381"/>
      <c r="O169" s="381"/>
      <c r="P169" s="381"/>
      <c r="Q169" s="382"/>
    </row>
    <row r="170" spans="1:17" s="342" customFormat="1" ht="15" customHeight="1">
      <c r="A170" s="327"/>
      <c r="B170" s="392"/>
      <c r="C170" s="425" t="s">
        <v>313</v>
      </c>
      <c r="D170" s="426">
        <v>821399</v>
      </c>
      <c r="E170" s="381">
        <v>0</v>
      </c>
      <c r="F170" s="380"/>
      <c r="G170" s="381">
        <v>0</v>
      </c>
      <c r="H170" s="386">
        <v>0</v>
      </c>
      <c r="I170" s="381">
        <v>0</v>
      </c>
      <c r="J170" s="381">
        <v>0</v>
      </c>
      <c r="K170" s="381"/>
      <c r="L170" s="381"/>
      <c r="M170" s="381"/>
      <c r="N170" s="381"/>
      <c r="O170" s="381"/>
      <c r="P170" s="381"/>
      <c r="Q170" s="382"/>
    </row>
    <row r="171" spans="1:17" s="342" customFormat="1" ht="15" customHeight="1">
      <c r="A171" s="327"/>
      <c r="B171" s="392">
        <v>4</v>
      </c>
      <c r="C171" s="425" t="s">
        <v>25</v>
      </c>
      <c r="D171" s="426">
        <v>821400</v>
      </c>
      <c r="E171" s="381">
        <v>0</v>
      </c>
      <c r="F171" s="380"/>
      <c r="G171" s="381">
        <v>0</v>
      </c>
      <c r="H171" s="386">
        <v>0</v>
      </c>
      <c r="I171" s="381">
        <v>0</v>
      </c>
      <c r="J171" s="381"/>
      <c r="K171" s="381"/>
      <c r="L171" s="381"/>
      <c r="M171" s="381"/>
      <c r="N171" s="381"/>
      <c r="O171" s="381"/>
      <c r="P171" s="381"/>
      <c r="Q171" s="382"/>
    </row>
    <row r="172" spans="1:17" s="342" customFormat="1" ht="15" customHeight="1">
      <c r="A172" s="327"/>
      <c r="B172" s="392">
        <v>5</v>
      </c>
      <c r="C172" s="414" t="s">
        <v>26</v>
      </c>
      <c r="D172" s="426">
        <v>821500</v>
      </c>
      <c r="E172" s="381">
        <v>0</v>
      </c>
      <c r="F172" s="380"/>
      <c r="G172" s="381">
        <v>0</v>
      </c>
      <c r="H172" s="386">
        <f>SUM(I172:Q172)</f>
        <v>0</v>
      </c>
      <c r="I172" s="381">
        <v>0</v>
      </c>
      <c r="J172" s="381"/>
      <c r="K172" s="381"/>
      <c r="L172" s="381"/>
      <c r="M172" s="381"/>
      <c r="N172" s="381"/>
      <c r="O172" s="381"/>
      <c r="P172" s="381"/>
      <c r="Q172" s="382"/>
    </row>
    <row r="173" spans="1:17" s="342" customFormat="1" ht="15" customHeight="1">
      <c r="A173" s="327"/>
      <c r="B173" s="392">
        <v>6</v>
      </c>
      <c r="C173" s="414" t="s">
        <v>27</v>
      </c>
      <c r="D173" s="392">
        <v>821600</v>
      </c>
      <c r="E173" s="381">
        <v>0</v>
      </c>
      <c r="F173" s="380"/>
      <c r="G173" s="381">
        <v>0</v>
      </c>
      <c r="H173" s="386">
        <f>SUM(I173:Q173)</f>
        <v>0</v>
      </c>
      <c r="I173" s="381">
        <v>0</v>
      </c>
      <c r="J173" s="381"/>
      <c r="K173" s="381"/>
      <c r="L173" s="381"/>
      <c r="M173" s="381"/>
      <c r="N173" s="381"/>
      <c r="O173" s="381"/>
      <c r="P173" s="381"/>
      <c r="Q173" s="382"/>
    </row>
    <row r="174" spans="1:17" s="342" customFormat="1" ht="15" customHeight="1">
      <c r="A174" s="327"/>
      <c r="B174" s="392"/>
      <c r="C174" s="415" t="s">
        <v>29</v>
      </c>
      <c r="D174" s="392"/>
      <c r="E174" s="381">
        <f>E163+E161+E155+E133+E12</f>
        <v>1443000</v>
      </c>
      <c r="F174" s="381">
        <f>F163+F12</f>
        <v>0</v>
      </c>
      <c r="G174" s="381">
        <v>1443000</v>
      </c>
      <c r="H174" s="386">
        <f aca="true" t="shared" si="22" ref="H174:Q174">H163+H161+H155+H133+H12</f>
        <v>1443000</v>
      </c>
      <c r="I174" s="381">
        <f t="shared" si="22"/>
        <v>1293000</v>
      </c>
      <c r="J174" s="381">
        <f t="shared" si="22"/>
        <v>150000</v>
      </c>
      <c r="K174" s="381">
        <f t="shared" si="22"/>
        <v>0</v>
      </c>
      <c r="L174" s="381">
        <f t="shared" si="22"/>
        <v>0</v>
      </c>
      <c r="M174" s="381">
        <f t="shared" si="22"/>
        <v>0</v>
      </c>
      <c r="N174" s="381">
        <f t="shared" si="22"/>
        <v>0</v>
      </c>
      <c r="O174" s="381">
        <f t="shared" si="22"/>
        <v>0</v>
      </c>
      <c r="P174" s="381">
        <f t="shared" si="22"/>
        <v>0</v>
      </c>
      <c r="Q174" s="382">
        <f t="shared" si="22"/>
        <v>0</v>
      </c>
    </row>
    <row r="175" spans="1:17" s="342" customFormat="1" ht="15" customHeight="1">
      <c r="A175" s="327"/>
      <c r="B175" s="392"/>
      <c r="C175" s="415" t="s">
        <v>30</v>
      </c>
      <c r="D175" s="392"/>
      <c r="E175" s="381"/>
      <c r="F175" s="381"/>
      <c r="G175" s="381"/>
      <c r="H175" s="386"/>
      <c r="I175" s="381"/>
      <c r="J175" s="381"/>
      <c r="K175" s="381"/>
      <c r="L175" s="381"/>
      <c r="M175" s="381"/>
      <c r="N175" s="381"/>
      <c r="O175" s="381"/>
      <c r="P175" s="381"/>
      <c r="Q175" s="382"/>
    </row>
    <row r="176" spans="1:17" s="342" customFormat="1" ht="15" customHeight="1">
      <c r="A176" s="327"/>
      <c r="B176" s="392"/>
      <c r="C176" s="415"/>
      <c r="D176" s="392"/>
      <c r="E176" s="381"/>
      <c r="F176" s="381"/>
      <c r="G176" s="381"/>
      <c r="H176" s="386"/>
      <c r="I176" s="381"/>
      <c r="J176" s="381"/>
      <c r="K176" s="381"/>
      <c r="L176" s="381"/>
      <c r="M176" s="381"/>
      <c r="N176" s="381"/>
      <c r="O176" s="381"/>
      <c r="P176" s="381"/>
      <c r="Q176" s="382"/>
    </row>
    <row r="177" spans="1:18" s="342" customFormat="1" ht="15" customHeight="1">
      <c r="A177" s="327"/>
      <c r="B177" s="427"/>
      <c r="C177" s="428"/>
      <c r="D177" s="429"/>
      <c r="E177" s="375"/>
      <c r="F177" s="421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6"/>
      <c r="R177" s="405"/>
    </row>
    <row r="178" spans="1:18" s="342" customFormat="1" ht="15" customHeight="1">
      <c r="A178" s="347"/>
      <c r="B178" s="430"/>
      <c r="C178" s="431"/>
      <c r="D178" s="431"/>
      <c r="E178" s="431"/>
      <c r="F178" s="431"/>
      <c r="G178" s="431"/>
      <c r="H178" s="431"/>
      <c r="I178" s="431"/>
      <c r="J178" s="431"/>
      <c r="K178" s="431"/>
      <c r="L178" s="432"/>
      <c r="M178" s="432"/>
      <c r="N178" s="432"/>
      <c r="O178" s="432"/>
      <c r="P178" s="432"/>
      <c r="Q178" s="432"/>
      <c r="R178" s="405"/>
    </row>
    <row r="179" spans="1:18" s="342" customFormat="1" ht="15" customHeight="1">
      <c r="A179" s="327"/>
      <c r="B179" s="430"/>
      <c r="C179" s="32"/>
      <c r="D179" s="32"/>
      <c r="E179" s="32"/>
      <c r="F179" s="32"/>
      <c r="G179" s="32"/>
      <c r="H179" s="32"/>
      <c r="I179" s="32"/>
      <c r="J179" s="32"/>
      <c r="K179" s="32"/>
      <c r="L179" s="432"/>
      <c r="M179" s="432"/>
      <c r="N179" s="432"/>
      <c r="O179" s="433"/>
      <c r="P179" s="433"/>
      <c r="Q179" s="433"/>
      <c r="R179" s="405"/>
    </row>
    <row r="180" spans="1:18" s="342" customFormat="1" ht="15" customHeight="1">
      <c r="A180" s="327"/>
      <c r="B180" s="430"/>
      <c r="C180" s="434"/>
      <c r="D180" s="32"/>
      <c r="E180" s="32"/>
      <c r="F180" s="32"/>
      <c r="G180" s="32"/>
      <c r="H180" s="32"/>
      <c r="I180" s="32"/>
      <c r="J180" s="32"/>
      <c r="K180" s="32"/>
      <c r="L180" s="432"/>
      <c r="M180" s="432"/>
      <c r="N180" s="432"/>
      <c r="O180" s="432"/>
      <c r="P180" s="432" t="s">
        <v>56</v>
      </c>
      <c r="Q180" s="432"/>
      <c r="R180" s="405"/>
    </row>
    <row r="181" spans="1:18" s="342" customFormat="1" ht="15" customHeight="1">
      <c r="A181" s="327"/>
      <c r="B181" s="430"/>
      <c r="C181" s="32"/>
      <c r="D181" s="32"/>
      <c r="E181" s="32"/>
      <c r="F181" s="32"/>
      <c r="G181" s="32"/>
      <c r="H181" s="32"/>
      <c r="I181" s="32"/>
      <c r="J181" s="32"/>
      <c r="K181" s="32"/>
      <c r="L181" s="432"/>
      <c r="M181" s="432"/>
      <c r="N181" s="432"/>
      <c r="O181" s="338"/>
      <c r="P181" s="435"/>
      <c r="Q181" s="327"/>
      <c r="R181" s="405"/>
    </row>
    <row r="182" spans="1:18" s="342" customFormat="1" ht="15" customHeight="1">
      <c r="A182" s="327"/>
      <c r="B182" s="430"/>
      <c r="C182" s="434"/>
      <c r="D182" s="32"/>
      <c r="E182" s="32"/>
      <c r="F182" s="32"/>
      <c r="G182" s="32"/>
      <c r="H182" s="32"/>
      <c r="I182" s="32"/>
      <c r="J182" s="32"/>
      <c r="K182" s="32"/>
      <c r="L182" s="432"/>
      <c r="M182" s="432"/>
      <c r="N182" s="432"/>
      <c r="R182" s="405"/>
    </row>
    <row r="183" spans="1:18" s="342" customFormat="1" ht="15" customHeight="1">
      <c r="A183" s="327"/>
      <c r="B183" s="430"/>
      <c r="C183" s="32"/>
      <c r="D183" s="32"/>
      <c r="E183" s="32"/>
      <c r="F183" s="32"/>
      <c r="G183" s="32"/>
      <c r="H183" s="32"/>
      <c r="I183" s="32"/>
      <c r="J183" s="32"/>
      <c r="K183" s="32"/>
      <c r="L183" s="432"/>
      <c r="M183" s="432"/>
      <c r="N183" s="432"/>
      <c r="R183" s="405"/>
    </row>
    <row r="184" spans="1:18" s="342" customFormat="1" ht="15" customHeight="1">
      <c r="A184" s="327"/>
      <c r="B184" s="338"/>
      <c r="C184" s="31"/>
      <c r="D184" s="31"/>
      <c r="E184" s="31"/>
      <c r="F184" s="31"/>
      <c r="G184" s="31"/>
      <c r="H184" s="31"/>
      <c r="I184" s="31"/>
      <c r="J184" s="338"/>
      <c r="K184" s="436"/>
      <c r="L184" s="436"/>
      <c r="M184" s="338"/>
      <c r="N184" s="436"/>
      <c r="O184" s="437"/>
      <c r="P184" s="438"/>
      <c r="Q184" s="438"/>
      <c r="R184" s="405"/>
    </row>
    <row r="185" spans="1:18" s="342" customFormat="1" ht="15" customHeight="1">
      <c r="A185" s="327"/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405"/>
    </row>
    <row r="186" spans="1:17" s="342" customFormat="1" ht="15" customHeight="1">
      <c r="A186" s="327"/>
      <c r="B186" s="338"/>
      <c r="C186" s="338"/>
      <c r="D186" s="338"/>
      <c r="E186" s="338"/>
      <c r="F186" s="338"/>
      <c r="G186" s="338"/>
      <c r="H186" s="338"/>
      <c r="I186" s="338"/>
      <c r="J186" s="338"/>
      <c r="K186" s="430"/>
      <c r="L186" s="3"/>
      <c r="M186" s="338"/>
      <c r="N186" s="430"/>
      <c r="O186" s="3"/>
      <c r="P186" s="3"/>
      <c r="Q186" s="430"/>
    </row>
    <row r="187" spans="1:17" s="342" customFormat="1" ht="15" customHeight="1">
      <c r="A187" s="327"/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</row>
    <row r="188" spans="1:17" s="342" customFormat="1" ht="15" customHeight="1">
      <c r="A188" s="327"/>
      <c r="B188" s="338"/>
      <c r="C188" s="338"/>
      <c r="D188" s="338"/>
      <c r="E188" s="338"/>
      <c r="F188" s="338"/>
      <c r="G188" s="338"/>
      <c r="H188" s="338"/>
      <c r="I188" s="338"/>
      <c r="J188" s="338"/>
      <c r="K188" s="338"/>
      <c r="L188" s="338"/>
      <c r="M188" s="338"/>
      <c r="N188" s="338"/>
      <c r="O188" s="338"/>
      <c r="P188" s="338"/>
      <c r="Q188" s="338"/>
    </row>
    <row r="189" spans="1:17" s="342" customFormat="1" ht="15" customHeight="1">
      <c r="A189" s="327"/>
      <c r="B189" s="327"/>
      <c r="C189" s="327"/>
      <c r="D189" s="327"/>
      <c r="E189" s="327"/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</row>
    <row r="190" spans="1:17" s="342" customFormat="1" ht="15" customHeight="1">
      <c r="A190" s="327"/>
      <c r="B190" s="327"/>
      <c r="C190" s="327"/>
      <c r="D190" s="327"/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</row>
    <row r="191" spans="1:17" s="342" customFormat="1" ht="15" customHeight="1">
      <c r="A191" s="327"/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</row>
    <row r="192" spans="1:17" s="342" customFormat="1" ht="15" customHeight="1">
      <c r="A192" s="327"/>
      <c r="B192" s="327"/>
      <c r="C192" s="327"/>
      <c r="D192" s="327"/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</row>
    <row r="193" spans="1:17" s="342" customFormat="1" ht="15" customHeight="1">
      <c r="A193" s="327"/>
      <c r="B193" s="327"/>
      <c r="C193" s="327"/>
      <c r="D193" s="327"/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</row>
    <row r="194" spans="1:17" s="342" customFormat="1" ht="15" customHeight="1">
      <c r="A194" s="327"/>
      <c r="B194" s="327"/>
      <c r="C194" s="327"/>
      <c r="D194" s="327"/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</row>
    <row r="195" spans="1:17" s="342" customFormat="1" ht="15" customHeight="1">
      <c r="A195" s="327"/>
      <c r="B195" s="327"/>
      <c r="C195" s="327"/>
      <c r="D195" s="327"/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</row>
    <row r="196" spans="1:17" s="342" customFormat="1" ht="15" customHeight="1">
      <c r="A196" s="327"/>
      <c r="B196" s="327"/>
      <c r="C196" s="327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</row>
    <row r="197" spans="1:17" s="342" customFormat="1" ht="15" customHeight="1">
      <c r="A197" s="327"/>
      <c r="B197" s="327"/>
      <c r="C197" s="327"/>
      <c r="D197" s="327"/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</row>
    <row r="198" spans="1:17" s="342" customFormat="1" ht="15" customHeight="1">
      <c r="A198" s="327"/>
      <c r="B198" s="327"/>
      <c r="C198" s="327"/>
      <c r="D198" s="327"/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</row>
    <row r="199" spans="1:17" s="342" customFormat="1" ht="15" customHeight="1">
      <c r="A199" s="327"/>
      <c r="B199" s="327"/>
      <c r="C199" s="327"/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</row>
    <row r="200" spans="1:17" s="342" customFormat="1" ht="15" customHeight="1">
      <c r="A200" s="327"/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</row>
    <row r="201" spans="1:17" s="342" customFormat="1" ht="15" customHeight="1">
      <c r="A201" s="327"/>
      <c r="B201" s="327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</row>
    <row r="202" spans="1:17" s="342" customFormat="1" ht="15" customHeight="1">
      <c r="A202" s="327"/>
      <c r="B202" s="327"/>
      <c r="C202" s="327"/>
      <c r="D202" s="327"/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</row>
    <row r="203" spans="1:17" s="342" customFormat="1" ht="15" customHeight="1">
      <c r="A203" s="327"/>
      <c r="B203" s="327"/>
      <c r="C203" s="327"/>
      <c r="D203" s="327"/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</row>
    <row r="204" spans="1:17" s="342" customFormat="1" ht="15" customHeight="1">
      <c r="A204" s="327"/>
      <c r="B204" s="327"/>
      <c r="C204" s="327"/>
      <c r="D204" s="327"/>
      <c r="E204" s="327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327"/>
    </row>
    <row r="205" spans="1:17" s="342" customFormat="1" ht="15" customHeight="1">
      <c r="A205" s="327"/>
      <c r="B205" s="327"/>
      <c r="C205" s="327"/>
      <c r="D205" s="327"/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7"/>
    </row>
    <row r="206" spans="1:17" s="342" customFormat="1" ht="15" customHeight="1">
      <c r="A206" s="327"/>
      <c r="B206" s="327"/>
      <c r="C206" s="327"/>
      <c r="D206" s="327"/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327"/>
    </row>
    <row r="207" spans="1:17" s="342" customFormat="1" ht="15" customHeight="1">
      <c r="A207" s="327"/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</row>
    <row r="208" spans="1:17" s="342" customFormat="1" ht="15" customHeight="1">
      <c r="A208" s="327"/>
      <c r="B208" s="327"/>
      <c r="C208" s="327"/>
      <c r="D208" s="327"/>
      <c r="E208" s="327"/>
      <c r="F208" s="327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  <c r="Q208" s="327"/>
    </row>
    <row r="209" spans="1:17" s="342" customFormat="1" ht="15" customHeight="1">
      <c r="A209" s="327"/>
      <c r="B209" s="327"/>
      <c r="C209" s="327"/>
      <c r="D209" s="327"/>
      <c r="E209" s="327"/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7"/>
    </row>
    <row r="210" spans="1:17" s="342" customFormat="1" ht="15" customHeight="1">
      <c r="A210" s="327"/>
      <c r="B210" s="327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</row>
    <row r="211" spans="1:17" s="342" customFormat="1" ht="15" customHeight="1">
      <c r="A211" s="327"/>
      <c r="B211" s="327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</row>
    <row r="212" spans="1:17" s="342" customFormat="1" ht="15" customHeight="1">
      <c r="A212" s="327"/>
      <c r="B212" s="327"/>
      <c r="C212" s="327"/>
      <c r="D212" s="327"/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</row>
    <row r="213" spans="1:17" s="342" customFormat="1" ht="15" customHeight="1">
      <c r="A213" s="327"/>
      <c r="B213" s="327"/>
      <c r="C213" s="327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</row>
    <row r="214" spans="1:17" s="342" customFormat="1" ht="15" customHeight="1">
      <c r="A214" s="327"/>
      <c r="B214" s="327"/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</row>
    <row r="215" spans="1:17" s="342" customFormat="1" ht="15" customHeight="1">
      <c r="A215" s="327"/>
      <c r="B215" s="327"/>
      <c r="C215" s="327"/>
      <c r="D215" s="327"/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</row>
    <row r="216" spans="1:17" s="342" customFormat="1" ht="15" customHeight="1">
      <c r="A216" s="327"/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</row>
    <row r="217" spans="1:17" s="342" customFormat="1" ht="15" customHeight="1">
      <c r="A217" s="327"/>
      <c r="B217" s="327"/>
      <c r="C217" s="327"/>
      <c r="D217" s="327"/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</row>
    <row r="218" spans="1:17" s="342" customFormat="1" ht="15" customHeight="1">
      <c r="A218" s="327"/>
      <c r="B218" s="327"/>
      <c r="C218" s="327"/>
      <c r="D218" s="327"/>
      <c r="E218" s="327"/>
      <c r="F218" s="327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</row>
    <row r="219" spans="1:17" s="342" customFormat="1" ht="15" customHeight="1">
      <c r="A219" s="327"/>
      <c r="B219" s="327"/>
      <c r="C219" s="327"/>
      <c r="D219" s="327"/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</row>
    <row r="220" spans="1:17" s="342" customFormat="1" ht="15" customHeight="1">
      <c r="A220" s="327"/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</row>
    <row r="221" spans="1:17" s="342" customFormat="1" ht="15" customHeight="1">
      <c r="A221" s="327"/>
      <c r="B221" s="327"/>
      <c r="C221" s="327"/>
      <c r="D221" s="327"/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</row>
    <row r="222" spans="1:17" s="342" customFormat="1" ht="15" customHeight="1">
      <c r="A222" s="327"/>
      <c r="B222" s="327"/>
      <c r="C222" s="327"/>
      <c r="D222" s="327"/>
      <c r="E222" s="327"/>
      <c r="F222" s="327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</row>
    <row r="223" spans="1:17" s="342" customFormat="1" ht="15" customHeight="1">
      <c r="A223" s="327"/>
      <c r="B223" s="327"/>
      <c r="C223" s="327"/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</row>
    <row r="224" spans="1:17" s="342" customFormat="1" ht="15" customHeight="1">
      <c r="A224" s="327"/>
      <c r="B224" s="327"/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</row>
    <row r="225" spans="1:17" s="342" customFormat="1" ht="15" customHeight="1">
      <c r="A225" s="327"/>
      <c r="B225" s="327"/>
      <c r="C225" s="327"/>
      <c r="D225" s="327"/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</row>
    <row r="226" spans="1:17" s="342" customFormat="1" ht="15" customHeight="1">
      <c r="A226" s="327"/>
      <c r="B226" s="327"/>
      <c r="C226" s="327"/>
      <c r="D226" s="327"/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</row>
    <row r="227" spans="1:17" s="342" customFormat="1" ht="15" customHeight="1">
      <c r="A227" s="327"/>
      <c r="B227" s="327"/>
      <c r="C227" s="327"/>
      <c r="D227" s="327"/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</row>
    <row r="228" spans="1:17" s="342" customFormat="1" ht="15" customHeight="1">
      <c r="A228" s="327"/>
      <c r="B228" s="327"/>
      <c r="C228" s="327"/>
      <c r="D228" s="327"/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7"/>
    </row>
    <row r="229" spans="1:17" s="342" customFormat="1" ht="15" customHeight="1">
      <c r="A229" s="327"/>
      <c r="B229" s="327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7"/>
    </row>
    <row r="230" spans="1:17" s="342" customFormat="1" ht="15" customHeight="1">
      <c r="A230" s="327"/>
      <c r="B230" s="327"/>
      <c r="C230" s="327"/>
      <c r="D230" s="327"/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7"/>
    </row>
    <row r="231" spans="1:17" s="342" customFormat="1" ht="15" customHeight="1">
      <c r="A231" s="327"/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</row>
    <row r="232" spans="1:17" s="342" customFormat="1" ht="15" customHeight="1">
      <c r="A232" s="327"/>
      <c r="B232" s="327"/>
      <c r="C232" s="327"/>
      <c r="D232" s="327"/>
      <c r="E232" s="327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7"/>
    </row>
    <row r="233" spans="1:17" s="342" customFormat="1" ht="15" customHeight="1">
      <c r="A233" s="327"/>
      <c r="B233" s="327"/>
      <c r="C233" s="327"/>
      <c r="D233" s="327"/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  <c r="Q233" s="327"/>
    </row>
    <row r="234" spans="1:17" s="342" customFormat="1" ht="15" customHeight="1">
      <c r="A234" s="327"/>
      <c r="B234" s="327"/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</row>
    <row r="235" spans="1:17" s="342" customFormat="1" ht="15" customHeight="1">
      <c r="A235" s="327"/>
      <c r="B235" s="327"/>
      <c r="C235" s="327"/>
      <c r="D235" s="327"/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</row>
    <row r="236" spans="1:17" s="342" customFormat="1" ht="15" customHeight="1">
      <c r="A236" s="327"/>
      <c r="B236" s="327"/>
      <c r="C236" s="327"/>
      <c r="D236" s="327"/>
      <c r="E236" s="327"/>
      <c r="F236" s="327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7"/>
    </row>
    <row r="237" spans="1:17" s="342" customFormat="1" ht="15" customHeight="1">
      <c r="A237" s="327"/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</row>
    <row r="238" spans="1:17" s="342" customFormat="1" ht="15" customHeight="1">
      <c r="A238" s="327"/>
      <c r="B238" s="327"/>
      <c r="C238" s="327"/>
      <c r="D238" s="327"/>
      <c r="E238" s="327"/>
      <c r="F238" s="327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</row>
    <row r="239" spans="1:17" s="342" customFormat="1" ht="15" customHeight="1">
      <c r="A239" s="327"/>
      <c r="B239" s="327"/>
      <c r="C239" s="327"/>
      <c r="D239" s="327"/>
      <c r="E239" s="327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</row>
    <row r="240" spans="1:17" s="342" customFormat="1" ht="15" customHeight="1">
      <c r="A240" s="327"/>
      <c r="B240" s="327"/>
      <c r="C240" s="327"/>
      <c r="D240" s="327"/>
      <c r="E240" s="327"/>
      <c r="F240" s="327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</row>
    <row r="241" spans="1:17" s="342" customFormat="1" ht="15" customHeight="1">
      <c r="A241" s="327"/>
      <c r="B241" s="327"/>
      <c r="C241" s="327"/>
      <c r="D241" s="327"/>
      <c r="E241" s="327"/>
      <c r="F241" s="327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7"/>
    </row>
    <row r="242" spans="1:17" s="342" customFormat="1" ht="15" customHeight="1">
      <c r="A242" s="327"/>
      <c r="B242" s="327"/>
      <c r="C242" s="327"/>
      <c r="D242" s="327"/>
      <c r="E242" s="327"/>
      <c r="F242" s="327"/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  <c r="Q242" s="327"/>
    </row>
    <row r="243" spans="1:17" s="342" customFormat="1" ht="15" customHeight="1">
      <c r="A243" s="327"/>
      <c r="B243" s="327"/>
      <c r="C243" s="327"/>
      <c r="D243" s="327"/>
      <c r="E243" s="327"/>
      <c r="F243" s="327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</row>
    <row r="244" spans="1:17" s="342" customFormat="1" ht="15" customHeight="1">
      <c r="A244" s="327"/>
      <c r="B244" s="327"/>
      <c r="C244" s="327"/>
      <c r="D244" s="327"/>
      <c r="E244" s="327"/>
      <c r="F244" s="327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</row>
    <row r="245" spans="1:17" s="342" customFormat="1" ht="15" customHeight="1">
      <c r="A245" s="327"/>
      <c r="B245" s="327"/>
      <c r="C245" s="327"/>
      <c r="D245" s="327"/>
      <c r="E245" s="327"/>
      <c r="F245" s="327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</row>
    <row r="246" spans="1:17" s="342" customFormat="1" ht="15" customHeight="1">
      <c r="A246" s="327"/>
      <c r="B246" s="327"/>
      <c r="C246" s="327"/>
      <c r="D246" s="327"/>
      <c r="E246" s="327"/>
      <c r="F246" s="327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</row>
    <row r="247" spans="1:17" s="342" customFormat="1" ht="15" customHeight="1">
      <c r="A247" s="327"/>
      <c r="B247" s="327"/>
      <c r="C247" s="327"/>
      <c r="D247" s="327"/>
      <c r="E247" s="327"/>
      <c r="F247" s="327"/>
      <c r="G247" s="327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</row>
    <row r="248" spans="1:17" s="342" customFormat="1" ht="15" customHeight="1">
      <c r="A248" s="327"/>
      <c r="B248" s="327"/>
      <c r="C248" s="327"/>
      <c r="D248" s="327"/>
      <c r="E248" s="327"/>
      <c r="F248" s="327"/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</row>
    <row r="249" spans="1:17" s="342" customFormat="1" ht="15" customHeight="1">
      <c r="A249" s="327"/>
      <c r="B249" s="327"/>
      <c r="C249" s="327"/>
      <c r="D249" s="327"/>
      <c r="E249" s="327"/>
      <c r="F249" s="327"/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</row>
  </sheetData>
  <sheetProtection formatCells="0" formatColumns="0" formatRows="0"/>
  <mergeCells count="19">
    <mergeCell ref="I8:Q9"/>
    <mergeCell ref="C178:K178"/>
    <mergeCell ref="O184:Q184"/>
    <mergeCell ref="G8:G10"/>
    <mergeCell ref="B8:B10"/>
    <mergeCell ref="C8:C10"/>
    <mergeCell ref="D8:D10"/>
    <mergeCell ref="E8:E10"/>
    <mergeCell ref="F8:F10"/>
    <mergeCell ref="H8:H10"/>
    <mergeCell ref="M2:N3"/>
    <mergeCell ref="B3:C3"/>
    <mergeCell ref="D3:K3"/>
    <mergeCell ref="B5:L5"/>
    <mergeCell ref="B6:J6"/>
    <mergeCell ref="B7:D7"/>
    <mergeCell ref="H7:Q7"/>
    <mergeCell ref="M6:N6"/>
    <mergeCell ref="B1:Q1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76"/>
  <sheetViews>
    <sheetView view="pageBreakPreview" zoomScale="60" zoomScalePageLayoutView="0" workbookViewId="0" topLeftCell="A37">
      <selection activeCell="D16" sqref="D16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286" t="s">
        <v>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4:16" ht="15.75" customHeight="1">
      <c r="N2" s="288" t="s">
        <v>55</v>
      </c>
      <c r="O2" s="288"/>
      <c r="P2" s="28"/>
    </row>
    <row r="3" spans="1:17" ht="21.75" customHeight="1">
      <c r="A3" s="286" t="s">
        <v>59</v>
      </c>
      <c r="B3" s="286"/>
      <c r="C3" s="289"/>
      <c r="D3" s="289"/>
      <c r="E3" s="289"/>
      <c r="F3" s="289"/>
      <c r="G3" s="289"/>
      <c r="H3" s="289"/>
      <c r="I3" s="289"/>
      <c r="J3" s="289"/>
      <c r="K3" s="16"/>
      <c r="N3" s="288"/>
      <c r="O3" s="288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288" t="s">
        <v>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6"/>
      <c r="N5" s="30"/>
      <c r="O5" s="30"/>
      <c r="P5" s="30"/>
      <c r="Q5" s="17"/>
    </row>
    <row r="6" spans="1:17" ht="8.25" customHeight="1">
      <c r="A6" s="290"/>
      <c r="B6" s="290"/>
      <c r="C6" s="290"/>
      <c r="D6" s="290"/>
      <c r="E6" s="290"/>
      <c r="F6" s="290"/>
      <c r="G6" s="290"/>
      <c r="H6" s="290"/>
      <c r="I6" s="290"/>
      <c r="J6" s="112"/>
      <c r="K6" s="112"/>
      <c r="L6" s="288"/>
      <c r="M6" s="288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269"/>
      <c r="B9" s="269"/>
      <c r="C9" s="269"/>
      <c r="D9" s="1"/>
      <c r="E9" s="1"/>
      <c r="F9" s="1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</row>
    <row r="10" spans="1:17" s="42" customFormat="1" ht="69" customHeight="1">
      <c r="A10" s="271" t="s">
        <v>0</v>
      </c>
      <c r="B10" s="274" t="s">
        <v>73</v>
      </c>
      <c r="C10" s="271" t="s">
        <v>1</v>
      </c>
      <c r="D10" s="277" t="s">
        <v>104</v>
      </c>
      <c r="E10" s="277" t="s">
        <v>115</v>
      </c>
      <c r="F10" s="277" t="s">
        <v>106</v>
      </c>
      <c r="G10" s="277" t="s">
        <v>105</v>
      </c>
      <c r="H10" s="280" t="s">
        <v>69</v>
      </c>
      <c r="I10" s="281"/>
      <c r="J10" s="281"/>
      <c r="K10" s="281"/>
      <c r="L10" s="281"/>
      <c r="M10" s="281"/>
      <c r="N10" s="281"/>
      <c r="O10" s="281"/>
      <c r="P10" s="281"/>
      <c r="Q10" s="282"/>
    </row>
    <row r="11" spans="1:17" s="42" customFormat="1" ht="15.75" customHeight="1" thickBot="1">
      <c r="A11" s="272"/>
      <c r="B11" s="275"/>
      <c r="C11" s="272"/>
      <c r="D11" s="278"/>
      <c r="E11" s="278"/>
      <c r="F11" s="278"/>
      <c r="G11" s="278"/>
      <c r="H11" s="283"/>
      <c r="I11" s="284"/>
      <c r="J11" s="284"/>
      <c r="K11" s="284"/>
      <c r="L11" s="284"/>
      <c r="M11" s="284"/>
      <c r="N11" s="284"/>
      <c r="O11" s="284"/>
      <c r="P11" s="284"/>
      <c r="Q11" s="285"/>
    </row>
    <row r="12" spans="1:17" s="42" customFormat="1" ht="48.75" customHeight="1" thickBot="1">
      <c r="A12" s="273"/>
      <c r="B12" s="276"/>
      <c r="C12" s="273"/>
      <c r="D12" s="279"/>
      <c r="E12" s="279"/>
      <c r="F12" s="279"/>
      <c r="G12" s="279"/>
      <c r="H12" s="224" t="s">
        <v>68</v>
      </c>
      <c r="I12" s="225" t="s">
        <v>2</v>
      </c>
      <c r="J12" s="225" t="s">
        <v>3</v>
      </c>
      <c r="K12" s="225" t="s">
        <v>4</v>
      </c>
      <c r="L12" s="225" t="s">
        <v>17</v>
      </c>
      <c r="M12" s="225" t="s">
        <v>18</v>
      </c>
      <c r="N12" s="225" t="s">
        <v>19</v>
      </c>
      <c r="O12" s="225" t="s">
        <v>77</v>
      </c>
      <c r="P12" s="225" t="s">
        <v>78</v>
      </c>
      <c r="Q12" s="225" t="s">
        <v>5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93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6</v>
      </c>
    </row>
    <row r="14" spans="1:20" s="42" customFormat="1" ht="20.25">
      <c r="A14" s="109" t="s">
        <v>7</v>
      </c>
      <c r="B14" s="47" t="s">
        <v>63</v>
      </c>
      <c r="C14" s="48"/>
      <c r="D14" s="255">
        <f>SUM(D15:D25)</f>
        <v>1436000</v>
      </c>
      <c r="E14" s="255">
        <f>SUM(E15:E25)</f>
        <v>0</v>
      </c>
      <c r="F14" s="255">
        <f aca="true" t="shared" si="0" ref="F14:Q14">SUM(F15:F25)</f>
        <v>1436000</v>
      </c>
      <c r="G14" s="54">
        <f t="shared" si="0"/>
        <v>1436000</v>
      </c>
      <c r="H14" s="54">
        <f t="shared" si="0"/>
        <v>1286000</v>
      </c>
      <c r="I14" s="54">
        <f t="shared" si="0"/>
        <v>150000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  <c r="T14" s="267"/>
    </row>
    <row r="15" spans="1:20" ht="20.25">
      <c r="A15" s="10">
        <v>1</v>
      </c>
      <c r="B15" s="19" t="s">
        <v>20</v>
      </c>
      <c r="C15" s="11">
        <v>611100</v>
      </c>
      <c r="D15" s="56">
        <f>'Tab 2'!E15</f>
        <v>978000</v>
      </c>
      <c r="E15" s="56">
        <f>'Tab 2'!F15</f>
        <v>0</v>
      </c>
      <c r="F15" s="56">
        <f>'Tab 2'!G15</f>
        <v>978000</v>
      </c>
      <c r="G15" s="56">
        <f aca="true" t="shared" si="1" ref="G15:G25">SUM(H15:Q15)</f>
        <v>978000</v>
      </c>
      <c r="H15" s="56">
        <f>'Tab 3'!G15</f>
        <v>978000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3">
        <f>'Tab 4-PPN9'!G15</f>
        <v>0</v>
      </c>
      <c r="S15" s="115"/>
      <c r="T15" s="267"/>
    </row>
    <row r="16" spans="1:20" ht="37.5">
      <c r="A16" s="12">
        <v>2</v>
      </c>
      <c r="B16" s="26" t="s">
        <v>41</v>
      </c>
      <c r="C16" s="22">
        <v>611200</v>
      </c>
      <c r="D16" s="56">
        <f>'Tab 2'!E16</f>
        <v>152000</v>
      </c>
      <c r="E16" s="56">
        <f>'Tab 2'!F16</f>
        <v>0</v>
      </c>
      <c r="F16" s="56">
        <f>'Tab 2'!G16</f>
        <v>152000</v>
      </c>
      <c r="G16" s="56">
        <f t="shared" si="1"/>
        <v>152000</v>
      </c>
      <c r="H16" s="56">
        <f>'Tab 3'!G16</f>
        <v>152000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3">
        <f>'Tab 4-PPN9'!G16</f>
        <v>0</v>
      </c>
      <c r="S16" s="115"/>
      <c r="T16" s="267"/>
    </row>
    <row r="17" spans="1:20" ht="20.25">
      <c r="A17" s="12">
        <v>3</v>
      </c>
      <c r="B17" s="21" t="s">
        <v>8</v>
      </c>
      <c r="C17" s="22">
        <v>613100</v>
      </c>
      <c r="D17" s="56">
        <f>'Tab 2'!E17</f>
        <v>22000</v>
      </c>
      <c r="E17" s="56">
        <f>'Tab 2'!F17</f>
        <v>0</v>
      </c>
      <c r="F17" s="56">
        <f>'Tab 2'!G17</f>
        <v>22000</v>
      </c>
      <c r="G17" s="56">
        <f t="shared" si="1"/>
        <v>22000</v>
      </c>
      <c r="H17" s="56">
        <f>'Tab 3'!G17</f>
        <v>22000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3">
        <f>'Tab 4-PPN9'!G17</f>
        <v>0</v>
      </c>
      <c r="S17" s="115"/>
      <c r="T17" s="267"/>
    </row>
    <row r="18" spans="1:20" ht="37.5">
      <c r="A18" s="12">
        <v>4</v>
      </c>
      <c r="B18" s="26" t="s">
        <v>42</v>
      </c>
      <c r="C18" s="22">
        <v>613200</v>
      </c>
      <c r="D18" s="56">
        <f>'Tab 2'!E18</f>
        <v>21000</v>
      </c>
      <c r="E18" s="56">
        <f>'Tab 2'!F18</f>
        <v>0</v>
      </c>
      <c r="F18" s="56">
        <f>'Tab 2'!G18</f>
        <v>21000</v>
      </c>
      <c r="G18" s="56">
        <f t="shared" si="1"/>
        <v>21000</v>
      </c>
      <c r="H18" s="56">
        <f>'Tab 3'!G18</f>
        <v>21000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3">
        <f>'Tab 4-PPN9'!G18</f>
        <v>0</v>
      </c>
      <c r="S18" s="115"/>
      <c r="T18" s="267"/>
    </row>
    <row r="19" spans="1:20" ht="37.5">
      <c r="A19" s="12">
        <v>5</v>
      </c>
      <c r="B19" s="26" t="s">
        <v>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3">
        <f>'Tab 4-PPN9'!G19</f>
        <v>0</v>
      </c>
      <c r="S19" s="115"/>
      <c r="T19" s="267"/>
    </row>
    <row r="20" spans="1:20" ht="20.25">
      <c r="A20" s="12">
        <v>6</v>
      </c>
      <c r="B20" s="21" t="s">
        <v>21</v>
      </c>
      <c r="C20" s="22">
        <v>613400</v>
      </c>
      <c r="D20" s="56">
        <f>'Tab 2'!E20</f>
        <v>16000</v>
      </c>
      <c r="E20" s="56">
        <f>'Tab 2'!F20</f>
        <v>0</v>
      </c>
      <c r="F20" s="56">
        <f>'Tab 2'!G20</f>
        <v>16000</v>
      </c>
      <c r="G20" s="56">
        <f t="shared" si="1"/>
        <v>16000</v>
      </c>
      <c r="H20" s="56">
        <f>'Tab 3'!G20</f>
        <v>16000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3">
        <f>'Tab 4-PPN9'!G20</f>
        <v>0</v>
      </c>
      <c r="S20" s="115"/>
      <c r="T20" s="267"/>
    </row>
    <row r="21" spans="1:20" ht="37.5">
      <c r="A21" s="12">
        <v>7</v>
      </c>
      <c r="B21" s="26" t="s">
        <v>22</v>
      </c>
      <c r="C21" s="22">
        <v>613500</v>
      </c>
      <c r="D21" s="56">
        <f>'Tab 2'!E21</f>
        <v>15000</v>
      </c>
      <c r="E21" s="56">
        <f>'Tab 2'!F21</f>
        <v>0</v>
      </c>
      <c r="F21" s="56">
        <f>'Tab 2'!G21</f>
        <v>15000</v>
      </c>
      <c r="G21" s="56">
        <f t="shared" si="1"/>
        <v>15000</v>
      </c>
      <c r="H21" s="56">
        <f>'Tab 3'!G21</f>
        <v>15000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3">
        <f>'Tab 4-PPN9'!G21</f>
        <v>0</v>
      </c>
      <c r="S21" s="115"/>
      <c r="T21" s="267"/>
    </row>
    <row r="22" spans="1:20" ht="20.25">
      <c r="A22" s="12">
        <v>8</v>
      </c>
      <c r="B22" s="21" t="s">
        <v>60</v>
      </c>
      <c r="C22" s="22">
        <v>613600</v>
      </c>
      <c r="D22" s="56">
        <f>'Tab 2'!E22</f>
        <v>6000</v>
      </c>
      <c r="E22" s="56">
        <f>'Tab 2'!F22</f>
        <v>0</v>
      </c>
      <c r="F22" s="56">
        <f>'Tab 2'!G22</f>
        <v>6000</v>
      </c>
      <c r="G22" s="56">
        <f t="shared" si="1"/>
        <v>6000</v>
      </c>
      <c r="H22" s="56">
        <f>'Tab 3'!G22</f>
        <v>6000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3">
        <f>'Tab 4-PPN9'!G22</f>
        <v>0</v>
      </c>
      <c r="S22" s="115"/>
      <c r="T22" s="267"/>
    </row>
    <row r="23" spans="1:20" ht="20.25">
      <c r="A23" s="12">
        <v>9</v>
      </c>
      <c r="B23" s="21" t="s">
        <v>10</v>
      </c>
      <c r="C23" s="22">
        <v>613700</v>
      </c>
      <c r="D23" s="56">
        <f>'Tab 2'!E23</f>
        <v>19000</v>
      </c>
      <c r="E23" s="56">
        <f>'Tab 2'!F23</f>
        <v>0</v>
      </c>
      <c r="F23" s="56">
        <f>'Tab 2'!G23</f>
        <v>19000</v>
      </c>
      <c r="G23" s="56">
        <f t="shared" si="1"/>
        <v>19000</v>
      </c>
      <c r="H23" s="56">
        <f>'Tab 3'!G23</f>
        <v>19000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3">
        <f>'Tab 4-PPN9'!G23</f>
        <v>0</v>
      </c>
      <c r="S23" s="115"/>
      <c r="T23" s="267"/>
    </row>
    <row r="24" spans="1:20" ht="42" customHeight="1">
      <c r="A24" s="12">
        <v>10</v>
      </c>
      <c r="B24" s="26" t="s">
        <v>43</v>
      </c>
      <c r="C24" s="22">
        <v>613800</v>
      </c>
      <c r="D24" s="56">
        <f>'Tab 2'!E24</f>
        <v>4000</v>
      </c>
      <c r="E24" s="56">
        <f>'Tab 2'!F24</f>
        <v>0</v>
      </c>
      <c r="F24" s="56">
        <f>'Tab 2'!G24</f>
        <v>4000</v>
      </c>
      <c r="G24" s="56">
        <f t="shared" si="1"/>
        <v>4000</v>
      </c>
      <c r="H24" s="56">
        <f>'Tab 3'!G24</f>
        <v>4000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3">
        <f>'Tab 4-PPN9'!G24</f>
        <v>0</v>
      </c>
      <c r="S24" s="115"/>
      <c r="T24" s="267"/>
    </row>
    <row r="25" spans="1:20" ht="37.5">
      <c r="A25" s="12">
        <v>11</v>
      </c>
      <c r="B25" s="26" t="s">
        <v>11</v>
      </c>
      <c r="C25" s="22">
        <v>613900</v>
      </c>
      <c r="D25" s="56">
        <f>'Tab 2'!E25</f>
        <v>203000</v>
      </c>
      <c r="E25" s="56">
        <f>'Tab 2'!F25</f>
        <v>0</v>
      </c>
      <c r="F25" s="56">
        <f>'Tab 2'!G25</f>
        <v>203000</v>
      </c>
      <c r="G25" s="56">
        <f t="shared" si="1"/>
        <v>203000</v>
      </c>
      <c r="H25" s="56">
        <f>'Tab 3'!G25</f>
        <v>53000</v>
      </c>
      <c r="I25" s="56">
        <f>'Tab 4-PPN1'!G25</f>
        <v>150000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3">
        <f>'Tab 4-PPN9'!G25</f>
        <v>0</v>
      </c>
      <c r="S25" s="115"/>
      <c r="T25" s="267"/>
    </row>
    <row r="26" spans="1:20" s="42" customFormat="1" ht="65.25" customHeight="1" thickBot="1">
      <c r="A26" s="76" t="s">
        <v>12</v>
      </c>
      <c r="B26" s="45" t="s">
        <v>62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G27+G30+G32+G43+G46+G48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  <c r="T26" s="267"/>
    </row>
    <row r="27" spans="1:20" ht="20.25">
      <c r="A27" s="231">
        <v>1</v>
      </c>
      <c r="B27" s="232" t="s">
        <v>44</v>
      </c>
      <c r="C27" s="233">
        <v>614100</v>
      </c>
      <c r="D27" s="242">
        <f>'Tab 2'!E27</f>
        <v>0</v>
      </c>
      <c r="E27" s="242">
        <f>'Tab 2'!F27</f>
        <v>0</v>
      </c>
      <c r="F27" s="242">
        <f>'Tab 2'!G27</f>
        <v>0</v>
      </c>
      <c r="G27" s="243">
        <f aca="true" t="shared" si="3" ref="G27:G42">SUM(H27:Q27)</f>
        <v>0</v>
      </c>
      <c r="H27" s="243">
        <f>'Tab 3'!G27</f>
        <v>0</v>
      </c>
      <c r="I27" s="243">
        <f>'Tab 4-PPN1'!G27</f>
        <v>0</v>
      </c>
      <c r="J27" s="243">
        <f>'Tab 4-PPN2'!G27</f>
        <v>0</v>
      </c>
      <c r="K27" s="243">
        <f>'Tab 4-PPN3'!G27</f>
        <v>0</v>
      </c>
      <c r="L27" s="243">
        <f>'Tab 4-PPN4'!G27</f>
        <v>0</v>
      </c>
      <c r="M27" s="243">
        <f>'Tab 4-PPN5'!G27</f>
        <v>0</v>
      </c>
      <c r="N27" s="243">
        <f>'Tab 4-PPN6'!G27</f>
        <v>0</v>
      </c>
      <c r="O27" s="243">
        <f>'Tab 4-PPN7'!G27</f>
        <v>0</v>
      </c>
      <c r="P27" s="243">
        <f>'Tab 4-PPN8'!G27</f>
        <v>0</v>
      </c>
      <c r="Q27" s="244">
        <f>'Tab 4-PPN9'!G27</f>
        <v>0</v>
      </c>
      <c r="T27" s="267"/>
    </row>
    <row r="28" spans="1:20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5">
        <f t="shared" si="3"/>
        <v>0</v>
      </c>
      <c r="H28" s="245">
        <f>'Tab 3'!G28</f>
        <v>0</v>
      </c>
      <c r="I28" s="245">
        <f>'Tab 4-PPN1'!G28</f>
        <v>0</v>
      </c>
      <c r="J28" s="245">
        <f>'Tab 4-PPN2'!G28</f>
        <v>0</v>
      </c>
      <c r="K28" s="245">
        <f>'Tab 4-PPN3'!G28</f>
        <v>0</v>
      </c>
      <c r="L28" s="245">
        <f>'Tab 4-PPN4'!G28</f>
        <v>0</v>
      </c>
      <c r="M28" s="245">
        <f>'Tab 4-PPN5'!G28</f>
        <v>0</v>
      </c>
      <c r="N28" s="245">
        <f>'Tab 4-PPN6'!G28</f>
        <v>0</v>
      </c>
      <c r="O28" s="245">
        <f>'Tab 4-PPN7'!G28</f>
        <v>0</v>
      </c>
      <c r="P28" s="245">
        <f>'Tab 4-PPN8'!G28</f>
        <v>0</v>
      </c>
      <c r="Q28" s="246">
        <f>'Tab 4-PPN9'!G28</f>
        <v>0</v>
      </c>
      <c r="T28" s="267"/>
    </row>
    <row r="29" spans="1:20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5">
        <f t="shared" si="3"/>
        <v>0</v>
      </c>
      <c r="H29" s="245">
        <f>'Tab 3'!G29</f>
        <v>0</v>
      </c>
      <c r="I29" s="245">
        <f>'Tab 4-PPN1'!G29</f>
        <v>0</v>
      </c>
      <c r="J29" s="245">
        <f>'Tab 4-PPN2'!G29</f>
        <v>0</v>
      </c>
      <c r="K29" s="245">
        <f>'Tab 4-PPN3'!G29</f>
        <v>0</v>
      </c>
      <c r="L29" s="245">
        <f>'Tab 4-PPN4'!G29</f>
        <v>0</v>
      </c>
      <c r="M29" s="245">
        <f>'Tab 4-PPN5'!G29</f>
        <v>0</v>
      </c>
      <c r="N29" s="245">
        <f>'Tab 4-PPN6'!G29</f>
        <v>0</v>
      </c>
      <c r="O29" s="245">
        <f>'Tab 4-PPN7'!G29</f>
        <v>0</v>
      </c>
      <c r="P29" s="245">
        <f>'Tab 4-PPN8'!G29</f>
        <v>0</v>
      </c>
      <c r="Q29" s="246">
        <f>'Tab 4-PPN9'!G29</f>
        <v>0</v>
      </c>
      <c r="T29" s="267"/>
    </row>
    <row r="30" spans="1:20" ht="20.25">
      <c r="A30" s="14">
        <v>2</v>
      </c>
      <c r="B30" s="23" t="s">
        <v>45</v>
      </c>
      <c r="C30" s="24">
        <v>614200</v>
      </c>
      <c r="D30" s="56">
        <f>'Tab 2'!E30</f>
        <v>0</v>
      </c>
      <c r="E30" s="56">
        <f>'Tab 2'!F30</f>
        <v>0</v>
      </c>
      <c r="F30" s="56">
        <f>'Tab 2'!G30</f>
        <v>0</v>
      </c>
      <c r="G30" s="245">
        <f t="shared" si="3"/>
        <v>0</v>
      </c>
      <c r="H30" s="245">
        <f>'Tab 3'!G30</f>
        <v>0</v>
      </c>
      <c r="I30" s="245">
        <f>'Tab 4-PPN1'!G30</f>
        <v>0</v>
      </c>
      <c r="J30" s="245">
        <f>'Tab 4-PPN2'!G30</f>
        <v>0</v>
      </c>
      <c r="K30" s="245">
        <f>'Tab 4-PPN3'!G30</f>
        <v>0</v>
      </c>
      <c r="L30" s="245">
        <f>'Tab 4-PPN4'!G30</f>
        <v>0</v>
      </c>
      <c r="M30" s="245">
        <f>'Tab 4-PPN5'!G30</f>
        <v>0</v>
      </c>
      <c r="N30" s="245">
        <f>'Tab 4-PPN6'!G30</f>
        <v>0</v>
      </c>
      <c r="O30" s="245">
        <f>'Tab 4-PPN7'!G30</f>
        <v>0</v>
      </c>
      <c r="P30" s="245">
        <f>'Tab 4-PPN8'!G30</f>
        <v>0</v>
      </c>
      <c r="Q30" s="246">
        <f>'Tab 4-PPN9'!G30</f>
        <v>0</v>
      </c>
      <c r="T30" s="267"/>
    </row>
    <row r="31" spans="1:20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5">
        <f t="shared" si="3"/>
        <v>0</v>
      </c>
      <c r="H31" s="245">
        <f>'Tab 3'!G31</f>
        <v>0</v>
      </c>
      <c r="I31" s="245">
        <f>'Tab 4-PPN1'!G31</f>
        <v>0</v>
      </c>
      <c r="J31" s="245">
        <f>'Tab 4-PPN2'!G31</f>
        <v>0</v>
      </c>
      <c r="K31" s="245">
        <f>'Tab 4-PPN3'!G31</f>
        <v>0</v>
      </c>
      <c r="L31" s="245">
        <f>'Tab 4-PPN4'!G31</f>
        <v>0</v>
      </c>
      <c r="M31" s="245">
        <f>'Tab 4-PPN5'!G31</f>
        <v>0</v>
      </c>
      <c r="N31" s="245">
        <f>'Tab 4-PPN6'!G31</f>
        <v>0</v>
      </c>
      <c r="O31" s="245">
        <f>'Tab 4-PPN7'!G31</f>
        <v>0</v>
      </c>
      <c r="P31" s="245">
        <f>'Tab 4-PPN8'!G31</f>
        <v>0</v>
      </c>
      <c r="Q31" s="246">
        <f>'Tab 4-PPN9'!G31</f>
        <v>0</v>
      </c>
      <c r="T31" s="267"/>
    </row>
    <row r="32" spans="1:20" ht="37.5">
      <c r="A32" s="14">
        <v>3</v>
      </c>
      <c r="B32" s="26" t="s">
        <v>46</v>
      </c>
      <c r="C32" s="24">
        <v>614300</v>
      </c>
      <c r="D32" s="56">
        <f>'Tab 2'!E32</f>
        <v>0</v>
      </c>
      <c r="E32" s="56">
        <f>'Tab 2'!F32</f>
        <v>0</v>
      </c>
      <c r="F32" s="56">
        <f>'Tab 2'!G32</f>
        <v>0</v>
      </c>
      <c r="G32" s="245">
        <f t="shared" si="3"/>
        <v>0</v>
      </c>
      <c r="H32" s="245">
        <f>'Tab 3'!G32</f>
        <v>0</v>
      </c>
      <c r="I32" s="245">
        <f>'Tab 4-PPN1'!G32</f>
        <v>0</v>
      </c>
      <c r="J32" s="245">
        <f>'Tab 4-PPN2'!G32</f>
        <v>0</v>
      </c>
      <c r="K32" s="245">
        <f>'Tab 4-PPN3'!G32</f>
        <v>0</v>
      </c>
      <c r="L32" s="245">
        <f>'Tab 4-PPN4'!G32</f>
        <v>0</v>
      </c>
      <c r="M32" s="245">
        <f>'Tab 4-PPN5'!G32</f>
        <v>0</v>
      </c>
      <c r="N32" s="245">
        <f>'Tab 4-PPN6'!G32</f>
        <v>0</v>
      </c>
      <c r="O32" s="245">
        <f>'Tab 4-PPN7'!G32</f>
        <v>0</v>
      </c>
      <c r="P32" s="245">
        <f>'Tab 4-PPN8'!G32</f>
        <v>0</v>
      </c>
      <c r="Q32" s="246">
        <f>'Tab 4-PPN9'!G32</f>
        <v>0</v>
      </c>
      <c r="T32" s="267"/>
    </row>
    <row r="33" spans="1:20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5">
        <f t="shared" si="3"/>
        <v>0</v>
      </c>
      <c r="H33" s="245">
        <f>'Tab 3'!G33</f>
        <v>0</v>
      </c>
      <c r="I33" s="245">
        <f>'Tab 4-PPN1'!G33</f>
        <v>0</v>
      </c>
      <c r="J33" s="245">
        <f>'Tab 4-PPN2'!G33</f>
        <v>0</v>
      </c>
      <c r="K33" s="245">
        <f>'Tab 4-PPN3'!G33</f>
        <v>0</v>
      </c>
      <c r="L33" s="245">
        <f>'Tab 4-PPN4'!G33</f>
        <v>0</v>
      </c>
      <c r="M33" s="245">
        <f>'Tab 4-PPN5'!G33</f>
        <v>0</v>
      </c>
      <c r="N33" s="245">
        <f>'Tab 4-PPN6'!G33</f>
        <v>0</v>
      </c>
      <c r="O33" s="245">
        <f>'Tab 4-PPN7'!G33</f>
        <v>0</v>
      </c>
      <c r="P33" s="245">
        <f>'Tab 4-PPN8'!G33</f>
        <v>0</v>
      </c>
      <c r="Q33" s="246">
        <f>'Tab 4-PPN9'!G33</f>
        <v>0</v>
      </c>
      <c r="T33" s="267"/>
    </row>
    <row r="34" spans="1:20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5">
        <f t="shared" si="3"/>
        <v>0</v>
      </c>
      <c r="H34" s="245">
        <f>'Tab 3'!G34</f>
        <v>0</v>
      </c>
      <c r="I34" s="245">
        <f>'Tab 4-PPN1'!G34</f>
        <v>0</v>
      </c>
      <c r="J34" s="245">
        <f>'Tab 4-PPN2'!G34</f>
        <v>0</v>
      </c>
      <c r="K34" s="245">
        <f>'Tab 4-PPN3'!G34</f>
        <v>0</v>
      </c>
      <c r="L34" s="245">
        <f>'Tab 4-PPN4'!G34</f>
        <v>0</v>
      </c>
      <c r="M34" s="245">
        <f>'Tab 4-PPN5'!G34</f>
        <v>0</v>
      </c>
      <c r="N34" s="245">
        <f>'Tab 4-PPN6'!G34</f>
        <v>0</v>
      </c>
      <c r="O34" s="245">
        <f>'Tab 4-PPN7'!G34</f>
        <v>0</v>
      </c>
      <c r="P34" s="245">
        <f>'Tab 4-PPN8'!G34</f>
        <v>0</v>
      </c>
      <c r="Q34" s="246">
        <f>'Tab 4-PPN9'!G34</f>
        <v>0</v>
      </c>
      <c r="T34" s="267"/>
    </row>
    <row r="35" spans="1:20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5">
        <f t="shared" si="3"/>
        <v>0</v>
      </c>
      <c r="H35" s="245">
        <f>'Tab 3'!G35</f>
        <v>0</v>
      </c>
      <c r="I35" s="245">
        <f>'Tab 4-PPN1'!G35</f>
        <v>0</v>
      </c>
      <c r="J35" s="245">
        <f>'Tab 4-PPN2'!G35</f>
        <v>0</v>
      </c>
      <c r="K35" s="245">
        <f>'Tab 4-PPN3'!G35</f>
        <v>0</v>
      </c>
      <c r="L35" s="245">
        <f>'Tab 4-PPN4'!G35</f>
        <v>0</v>
      </c>
      <c r="M35" s="245">
        <f>'Tab 4-PPN5'!G35</f>
        <v>0</v>
      </c>
      <c r="N35" s="245">
        <f>'Tab 4-PPN6'!G35</f>
        <v>0</v>
      </c>
      <c r="O35" s="245">
        <f>'Tab 4-PPN7'!G35</f>
        <v>0</v>
      </c>
      <c r="P35" s="245">
        <f>'Tab 4-PPN8'!G35</f>
        <v>0</v>
      </c>
      <c r="Q35" s="246">
        <f>'Tab 4-PPN9'!G35</f>
        <v>0</v>
      </c>
      <c r="T35" s="267"/>
    </row>
    <row r="36" spans="1:20" ht="20.25">
      <c r="A36" s="12"/>
      <c r="B36" s="21"/>
      <c r="C36" s="34"/>
      <c r="D36" s="56">
        <f>'Tab 2'!E36</f>
        <v>0</v>
      </c>
      <c r="E36" s="56">
        <f>'Tab 2'!F36</f>
        <v>0</v>
      </c>
      <c r="F36" s="56">
        <f>'Tab 2'!G36</f>
        <v>0</v>
      </c>
      <c r="G36" s="245">
        <f t="shared" si="3"/>
        <v>0</v>
      </c>
      <c r="H36" s="245">
        <f>'Tab 3'!G36</f>
        <v>0</v>
      </c>
      <c r="I36" s="245">
        <f>'Tab 4-PPN1'!G36</f>
        <v>0</v>
      </c>
      <c r="J36" s="245">
        <f>'Tab 4-PPN2'!G36</f>
        <v>0</v>
      </c>
      <c r="K36" s="245">
        <f>'Tab 4-PPN3'!G36</f>
        <v>0</v>
      </c>
      <c r="L36" s="245">
        <f>'Tab 4-PPN4'!G36</f>
        <v>0</v>
      </c>
      <c r="M36" s="245">
        <f>'Tab 4-PPN5'!G36</f>
        <v>0</v>
      </c>
      <c r="N36" s="245">
        <f>'Tab 4-PPN6'!G36</f>
        <v>0</v>
      </c>
      <c r="O36" s="245">
        <f>'Tab 4-PPN7'!G36</f>
        <v>0</v>
      </c>
      <c r="P36" s="245">
        <f>'Tab 4-PPN8'!G36</f>
        <v>0</v>
      </c>
      <c r="Q36" s="246">
        <f>'Tab 4-PPN9'!G36</f>
        <v>0</v>
      </c>
      <c r="T36" s="267"/>
    </row>
    <row r="37" spans="1:20" ht="20.25">
      <c r="A37" s="12"/>
      <c r="B37" s="23"/>
      <c r="C37" s="34"/>
      <c r="D37" s="56">
        <f>'Tab 2'!E37</f>
        <v>0</v>
      </c>
      <c r="E37" s="56">
        <f>'Tab 2'!F37</f>
        <v>0</v>
      </c>
      <c r="F37" s="56">
        <f>'Tab 2'!G37</f>
        <v>0</v>
      </c>
      <c r="G37" s="245">
        <f t="shared" si="3"/>
        <v>0</v>
      </c>
      <c r="H37" s="245">
        <f>'Tab 3'!G37</f>
        <v>0</v>
      </c>
      <c r="I37" s="245">
        <f>'Tab 4-PPN1'!G37</f>
        <v>0</v>
      </c>
      <c r="J37" s="245">
        <f>'Tab 4-PPN2'!G37</f>
        <v>0</v>
      </c>
      <c r="K37" s="245">
        <f>'Tab 4-PPN3'!G37</f>
        <v>0</v>
      </c>
      <c r="L37" s="245">
        <f>'Tab 4-PPN4'!G37</f>
        <v>0</v>
      </c>
      <c r="M37" s="245">
        <f>'Tab 4-PPN5'!G37</f>
        <v>0</v>
      </c>
      <c r="N37" s="245">
        <f>'Tab 4-PPN6'!G37</f>
        <v>0</v>
      </c>
      <c r="O37" s="245">
        <f>'Tab 4-PPN7'!G37</f>
        <v>0</v>
      </c>
      <c r="P37" s="245">
        <f>'Tab 4-PPN8'!G37</f>
        <v>0</v>
      </c>
      <c r="Q37" s="246">
        <f>'Tab 4-PPN9'!G37</f>
        <v>0</v>
      </c>
      <c r="T37" s="267"/>
    </row>
    <row r="38" spans="1:20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5">
        <f t="shared" si="3"/>
        <v>0</v>
      </c>
      <c r="H38" s="245">
        <f>'Tab 3'!G38</f>
        <v>0</v>
      </c>
      <c r="I38" s="245">
        <f>'Tab 4-PPN1'!G38</f>
        <v>0</v>
      </c>
      <c r="J38" s="245">
        <f>'Tab 4-PPN2'!G38</f>
        <v>0</v>
      </c>
      <c r="K38" s="245">
        <f>'Tab 4-PPN3'!G38</f>
        <v>0</v>
      </c>
      <c r="L38" s="245">
        <f>'Tab 4-PPN4'!G38</f>
        <v>0</v>
      </c>
      <c r="M38" s="245">
        <f>'Tab 4-PPN5'!G38</f>
        <v>0</v>
      </c>
      <c r="N38" s="245">
        <f>'Tab 4-PPN6'!G38</f>
        <v>0</v>
      </c>
      <c r="O38" s="245">
        <f>'Tab 4-PPN7'!G38</f>
        <v>0</v>
      </c>
      <c r="P38" s="245">
        <f>'Tab 4-PPN8'!G38</f>
        <v>0</v>
      </c>
      <c r="Q38" s="246">
        <f>'Tab 4-PPN9'!G38</f>
        <v>0</v>
      </c>
      <c r="T38" s="267"/>
    </row>
    <row r="39" spans="1:20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5">
        <f t="shared" si="3"/>
        <v>0</v>
      </c>
      <c r="H39" s="245">
        <f>'Tab 3'!G39</f>
        <v>0</v>
      </c>
      <c r="I39" s="245">
        <f>'Tab 4-PPN1'!G39</f>
        <v>0</v>
      </c>
      <c r="J39" s="245">
        <f>'Tab 4-PPN2'!G39</f>
        <v>0</v>
      </c>
      <c r="K39" s="245">
        <f>'Tab 4-PPN3'!G39</f>
        <v>0</v>
      </c>
      <c r="L39" s="245">
        <f>'Tab 4-PPN4'!G39</f>
        <v>0</v>
      </c>
      <c r="M39" s="245">
        <f>'Tab 4-PPN5'!G39</f>
        <v>0</v>
      </c>
      <c r="N39" s="245">
        <f>'Tab 4-PPN6'!G39</f>
        <v>0</v>
      </c>
      <c r="O39" s="245">
        <f>'Tab 4-PPN7'!G39</f>
        <v>0</v>
      </c>
      <c r="P39" s="245">
        <f>'Tab 4-PPN8'!G39</f>
        <v>0</v>
      </c>
      <c r="Q39" s="246">
        <f>'Tab 4-PPN9'!G39</f>
        <v>0</v>
      </c>
      <c r="T39" s="267"/>
    </row>
    <row r="40" spans="1:20" ht="20.25">
      <c r="A40" s="14"/>
      <c r="B40" s="23"/>
      <c r="C40" s="24"/>
      <c r="D40" s="56">
        <f>'Tab 2'!E40</f>
        <v>0</v>
      </c>
      <c r="E40" s="56">
        <f>'Tab 2'!F40</f>
        <v>0</v>
      </c>
      <c r="F40" s="56">
        <f>'Tab 2'!G40</f>
        <v>0</v>
      </c>
      <c r="G40" s="245">
        <f t="shared" si="3"/>
        <v>0</v>
      </c>
      <c r="H40" s="245">
        <f>'Tab 3'!G40</f>
        <v>0</v>
      </c>
      <c r="I40" s="245">
        <f>'Tab 4-PPN1'!G40</f>
        <v>0</v>
      </c>
      <c r="J40" s="245">
        <f>'Tab 4-PPN2'!G40</f>
        <v>0</v>
      </c>
      <c r="K40" s="245">
        <f>'Tab 4-PPN3'!G40</f>
        <v>0</v>
      </c>
      <c r="L40" s="245">
        <f>'Tab 4-PPN4'!G40</f>
        <v>0</v>
      </c>
      <c r="M40" s="245">
        <f>'Tab 4-PPN5'!G40</f>
        <v>0</v>
      </c>
      <c r="N40" s="245">
        <f>'Tab 4-PPN6'!G40</f>
        <v>0</v>
      </c>
      <c r="O40" s="245">
        <f>'Tab 4-PPN7'!G40</f>
        <v>0</v>
      </c>
      <c r="P40" s="245">
        <f>'Tab 4-PPN8'!G40</f>
        <v>0</v>
      </c>
      <c r="Q40" s="246">
        <f>'Tab 4-PPN9'!G40</f>
        <v>0</v>
      </c>
      <c r="T40" s="267"/>
    </row>
    <row r="41" spans="1:20" ht="20.25">
      <c r="A41" s="12"/>
      <c r="B41" s="23"/>
      <c r="C41" s="34"/>
      <c r="D41" s="56">
        <f>'Tab 2'!E41</f>
        <v>0</v>
      </c>
      <c r="E41" s="56">
        <f>'Tab 2'!F41</f>
        <v>0</v>
      </c>
      <c r="F41" s="56">
        <f>'Tab 2'!G41</f>
        <v>0</v>
      </c>
      <c r="G41" s="245">
        <f t="shared" si="3"/>
        <v>0</v>
      </c>
      <c r="H41" s="245">
        <f>'Tab 3'!G41</f>
        <v>0</v>
      </c>
      <c r="I41" s="245">
        <f>'Tab 4-PPN1'!G41</f>
        <v>0</v>
      </c>
      <c r="J41" s="245">
        <f>'Tab 4-PPN2'!G41</f>
        <v>0</v>
      </c>
      <c r="K41" s="245">
        <f>'Tab 4-PPN3'!G41</f>
        <v>0</v>
      </c>
      <c r="L41" s="245">
        <f>'Tab 4-PPN4'!G41</f>
        <v>0</v>
      </c>
      <c r="M41" s="245">
        <f>'Tab 4-PPN5'!G41</f>
        <v>0</v>
      </c>
      <c r="N41" s="245">
        <f>'Tab 4-PPN6'!G41</f>
        <v>0</v>
      </c>
      <c r="O41" s="245">
        <f>'Tab 4-PPN7'!G41</f>
        <v>0</v>
      </c>
      <c r="P41" s="245">
        <f>'Tab 4-PPN8'!G41</f>
        <v>0</v>
      </c>
      <c r="Q41" s="246">
        <f>'Tab 4-PPN9'!G41</f>
        <v>0</v>
      </c>
      <c r="T41" s="267"/>
    </row>
    <row r="42" spans="1:20" ht="20.25">
      <c r="A42" s="12"/>
      <c r="B42" s="23"/>
      <c r="C42" s="34"/>
      <c r="D42" s="247">
        <f>'Tab 2'!E42</f>
        <v>0</v>
      </c>
      <c r="E42" s="247">
        <f>'Tab 2'!F42</f>
        <v>0</v>
      </c>
      <c r="F42" s="56">
        <f>'Tab 2'!G42</f>
        <v>0</v>
      </c>
      <c r="G42" s="245">
        <f t="shared" si="3"/>
        <v>0</v>
      </c>
      <c r="H42" s="245">
        <f>'Tab 3'!G42</f>
        <v>0</v>
      </c>
      <c r="I42" s="245">
        <f>'Tab 4-PPN1'!G42</f>
        <v>0</v>
      </c>
      <c r="J42" s="245">
        <f>'Tab 4-PPN2'!G42</f>
        <v>0</v>
      </c>
      <c r="K42" s="245">
        <f>'Tab 4-PPN3'!G42</f>
        <v>0</v>
      </c>
      <c r="L42" s="245">
        <f>'Tab 4-PPN4'!G42</f>
        <v>0</v>
      </c>
      <c r="M42" s="245">
        <f>'Tab 4-PPN5'!G42</f>
        <v>0</v>
      </c>
      <c r="N42" s="245">
        <f>'Tab 4-PPN6'!G42</f>
        <v>0</v>
      </c>
      <c r="O42" s="245">
        <f>'Tab 4-PPN7'!G42</f>
        <v>0</v>
      </c>
      <c r="P42" s="245">
        <f>'Tab 4-PPN8'!G42</f>
        <v>0</v>
      </c>
      <c r="Q42" s="246">
        <f>'Tab 4-PPN9'!G42</f>
        <v>0</v>
      </c>
      <c r="T42" s="267"/>
    </row>
    <row r="43" spans="1:20" ht="20.25">
      <c r="A43" s="14">
        <v>4</v>
      </c>
      <c r="B43" s="23" t="s">
        <v>47</v>
      </c>
      <c r="C43" s="24">
        <v>614700</v>
      </c>
      <c r="D43" s="56">
        <f>'Tab 2'!E43</f>
        <v>0</v>
      </c>
      <c r="E43" s="56">
        <f>'Tab 2'!F43</f>
        <v>0</v>
      </c>
      <c r="F43" s="56">
        <f>'Tab 2'!G43</f>
        <v>0</v>
      </c>
      <c r="G43" s="245">
        <f aca="true" t="shared" si="4" ref="G43:G49">SUM(H43:Q43)</f>
        <v>0</v>
      </c>
      <c r="H43" s="245">
        <f>'Tab 3'!G43</f>
        <v>0</v>
      </c>
      <c r="I43" s="245">
        <f>'Tab 4-PPN1'!G43</f>
        <v>0</v>
      </c>
      <c r="J43" s="245">
        <f>'Tab 4-PPN2'!G43</f>
        <v>0</v>
      </c>
      <c r="K43" s="245">
        <f>'Tab 4-PPN3'!G43</f>
        <v>0</v>
      </c>
      <c r="L43" s="245">
        <f>'Tab 4-PPN4'!G43</f>
        <v>0</v>
      </c>
      <c r="M43" s="245">
        <f>'Tab 4-PPN5'!G43</f>
        <v>0</v>
      </c>
      <c r="N43" s="245">
        <f>'Tab 4-PPN6'!G43</f>
        <v>0</v>
      </c>
      <c r="O43" s="245">
        <f>'Tab 4-PPN7'!G43</f>
        <v>0</v>
      </c>
      <c r="P43" s="245">
        <f>'Tab 4-PPN8'!G43</f>
        <v>0</v>
      </c>
      <c r="Q43" s="246">
        <f>'Tab 4-PPN9'!G43</f>
        <v>0</v>
      </c>
      <c r="T43" s="267"/>
    </row>
    <row r="44" spans="1:20" ht="21" thickBot="1">
      <c r="A44" s="234"/>
      <c r="B44" s="235"/>
      <c r="C44" s="236"/>
      <c r="D44" s="248">
        <f>'Tab 2'!E44</f>
        <v>0</v>
      </c>
      <c r="E44" s="248">
        <f>'Tab 2'!F44</f>
        <v>0</v>
      </c>
      <c r="F44" s="248">
        <f>'Tab 2'!G44</f>
        <v>0</v>
      </c>
      <c r="G44" s="249">
        <f t="shared" si="4"/>
        <v>0</v>
      </c>
      <c r="H44" s="249">
        <f>'Tab 3'!G44</f>
        <v>0</v>
      </c>
      <c r="I44" s="249">
        <f>'Tab 4-PPN1'!G44</f>
        <v>0</v>
      </c>
      <c r="J44" s="249">
        <f>'Tab 4-PPN2'!G44</f>
        <v>0</v>
      </c>
      <c r="K44" s="249">
        <f>'Tab 4-PPN3'!G44</f>
        <v>0</v>
      </c>
      <c r="L44" s="249">
        <f>'Tab 4-PPN4'!G44</f>
        <v>0</v>
      </c>
      <c r="M44" s="249">
        <f>'Tab 4-PPN5'!G44</f>
        <v>0</v>
      </c>
      <c r="N44" s="249">
        <f>'Tab 4-PPN6'!G44</f>
        <v>0</v>
      </c>
      <c r="O44" s="249">
        <f>'Tab 4-PPN7'!G44</f>
        <v>0</v>
      </c>
      <c r="P44" s="249">
        <f>'Tab 4-PPN8'!G44</f>
        <v>0</v>
      </c>
      <c r="Q44" s="250">
        <f>'Tab 4-PPN9'!G44</f>
        <v>0</v>
      </c>
      <c r="T44" s="267"/>
    </row>
    <row r="45" spans="1:20" ht="20.25">
      <c r="A45" s="231"/>
      <c r="B45" s="237"/>
      <c r="C45" s="233"/>
      <c r="D45" s="251">
        <f>'Tab 2'!E45</f>
        <v>0</v>
      </c>
      <c r="E45" s="251">
        <f>'Tab 2'!F45</f>
        <v>0</v>
      </c>
      <c r="F45" s="251">
        <f>'Tab 2'!G45</f>
        <v>0</v>
      </c>
      <c r="G45" s="243">
        <f t="shared" si="4"/>
        <v>0</v>
      </c>
      <c r="H45" s="243">
        <f>'Tab 3'!G45</f>
        <v>0</v>
      </c>
      <c r="I45" s="243">
        <f>'Tab 4-PPN1'!G45</f>
        <v>0</v>
      </c>
      <c r="J45" s="243">
        <f>'Tab 4-PPN2'!G45</f>
        <v>0</v>
      </c>
      <c r="K45" s="243">
        <f>'Tab 4-PPN3'!G45</f>
        <v>0</v>
      </c>
      <c r="L45" s="243">
        <f>'Tab 4-PPN4'!G45</f>
        <v>0</v>
      </c>
      <c r="M45" s="243">
        <f>'Tab 4-PPN5'!G45</f>
        <v>0</v>
      </c>
      <c r="N45" s="243">
        <f>'Tab 4-PPN6'!G45</f>
        <v>0</v>
      </c>
      <c r="O45" s="243">
        <f>'Tab 4-PPN7'!G45</f>
        <v>0</v>
      </c>
      <c r="P45" s="243">
        <f>'Tab 4-PPN8'!G45</f>
        <v>0</v>
      </c>
      <c r="Q45" s="244">
        <f>'Tab 4-PPN9'!G45</f>
        <v>0</v>
      </c>
      <c r="T45" s="267"/>
    </row>
    <row r="46" spans="1:20" ht="20.25">
      <c r="A46" s="14">
        <v>5</v>
      </c>
      <c r="B46" s="23" t="s">
        <v>48</v>
      </c>
      <c r="C46" s="24">
        <v>614800</v>
      </c>
      <c r="D46" s="56">
        <f>'Tab 2'!E46</f>
        <v>0</v>
      </c>
      <c r="E46" s="56">
        <f>'Tab 2'!F46</f>
        <v>0</v>
      </c>
      <c r="F46" s="56">
        <f>'Tab 2'!G46</f>
        <v>0</v>
      </c>
      <c r="G46" s="245">
        <f t="shared" si="4"/>
        <v>0</v>
      </c>
      <c r="H46" s="245">
        <f>'Tab 3'!G46</f>
        <v>0</v>
      </c>
      <c r="I46" s="245">
        <f>'Tab 4-PPN1'!G46</f>
        <v>0</v>
      </c>
      <c r="J46" s="245">
        <f>'Tab 4-PPN2'!G46</f>
        <v>0</v>
      </c>
      <c r="K46" s="245">
        <f>'Tab 4-PPN3'!G46</f>
        <v>0</v>
      </c>
      <c r="L46" s="245">
        <f>'Tab 4-PPN4'!G46</f>
        <v>0</v>
      </c>
      <c r="M46" s="245">
        <f>'Tab 4-PPN5'!G46</f>
        <v>0</v>
      </c>
      <c r="N46" s="245">
        <f>'Tab 4-PPN6'!G46</f>
        <v>0</v>
      </c>
      <c r="O46" s="245">
        <f>'Tab 4-PPN7'!G46</f>
        <v>0</v>
      </c>
      <c r="P46" s="245">
        <f>'Tab 4-PPN8'!G46</f>
        <v>0</v>
      </c>
      <c r="Q46" s="246">
        <f>'Tab 4-PPN9'!G46</f>
        <v>0</v>
      </c>
      <c r="T46" s="267"/>
    </row>
    <row r="47" spans="1:20" ht="20.25">
      <c r="A47" s="14"/>
      <c r="B47" s="23"/>
      <c r="C47" s="24"/>
      <c r="D47" s="56">
        <f>'Tab 2'!E47</f>
        <v>0</v>
      </c>
      <c r="E47" s="56">
        <f>'Tab 2'!F47</f>
        <v>0</v>
      </c>
      <c r="F47" s="56">
        <f>'Tab 2'!G47</f>
        <v>0</v>
      </c>
      <c r="G47" s="245">
        <f t="shared" si="4"/>
        <v>0</v>
      </c>
      <c r="H47" s="245">
        <f>'Tab 3'!G47</f>
        <v>0</v>
      </c>
      <c r="I47" s="245">
        <f>'Tab 4-PPN1'!G47</f>
        <v>0</v>
      </c>
      <c r="J47" s="245">
        <f>'Tab 4-PPN2'!G47</f>
        <v>0</v>
      </c>
      <c r="K47" s="245">
        <f>'Tab 4-PPN3'!G47</f>
        <v>0</v>
      </c>
      <c r="L47" s="245">
        <f>'Tab 4-PPN4'!G47</f>
        <v>0</v>
      </c>
      <c r="M47" s="245">
        <f>'Tab 4-PPN5'!G47</f>
        <v>0</v>
      </c>
      <c r="N47" s="245">
        <f>'Tab 4-PPN6'!G47</f>
        <v>0</v>
      </c>
      <c r="O47" s="245">
        <f>'Tab 4-PPN7'!G47</f>
        <v>0</v>
      </c>
      <c r="P47" s="245">
        <f>'Tab 4-PPN8'!G47</f>
        <v>0</v>
      </c>
      <c r="Q47" s="246">
        <f>'Tab 4-PPN9'!G47</f>
        <v>0</v>
      </c>
      <c r="T47" s="267"/>
    </row>
    <row r="48" spans="1:20" ht="20.25">
      <c r="A48" s="14">
        <v>6</v>
      </c>
      <c r="B48" s="23" t="s">
        <v>49</v>
      </c>
      <c r="C48" s="24">
        <v>614900</v>
      </c>
      <c r="D48" s="56">
        <f>'Tab 2'!E48</f>
        <v>0</v>
      </c>
      <c r="E48" s="56">
        <f>'Tab 2'!F48</f>
        <v>0</v>
      </c>
      <c r="F48" s="56">
        <f>'Tab 2'!G48</f>
        <v>0</v>
      </c>
      <c r="G48" s="245">
        <f t="shared" si="4"/>
        <v>0</v>
      </c>
      <c r="H48" s="245">
        <f>'Tab 3'!G48</f>
        <v>0</v>
      </c>
      <c r="I48" s="245">
        <f>'Tab 4-PPN1'!G48</f>
        <v>0</v>
      </c>
      <c r="J48" s="245">
        <f>'Tab 4-PPN2'!G48</f>
        <v>0</v>
      </c>
      <c r="K48" s="245">
        <f>'Tab 4-PPN3'!G48</f>
        <v>0</v>
      </c>
      <c r="L48" s="245">
        <f>'Tab 4-PPN4'!G48</f>
        <v>0</v>
      </c>
      <c r="M48" s="245">
        <f>'Tab 4-PPN5'!G48</f>
        <v>0</v>
      </c>
      <c r="N48" s="245">
        <f>'Tab 4-PPN6'!G48</f>
        <v>0</v>
      </c>
      <c r="O48" s="245">
        <f>'Tab 4-PPN7'!G48</f>
        <v>0</v>
      </c>
      <c r="P48" s="245">
        <f>'Tab 4-PPN8'!G48</f>
        <v>0</v>
      </c>
      <c r="Q48" s="246">
        <f>'Tab 4-PPN9'!G48</f>
        <v>0</v>
      </c>
      <c r="T48" s="267"/>
    </row>
    <row r="49" spans="1:20" ht="20.25">
      <c r="A49" s="14"/>
      <c r="B49" s="20"/>
      <c r="C49" s="18"/>
      <c r="D49" s="56">
        <f>'Tab 2'!E49</f>
        <v>0</v>
      </c>
      <c r="E49" s="56">
        <f>'Tab 2'!F49</f>
        <v>0</v>
      </c>
      <c r="F49" s="56">
        <f>'Tab 2'!G49</f>
        <v>0</v>
      </c>
      <c r="G49" s="245">
        <f t="shared" si="4"/>
        <v>0</v>
      </c>
      <c r="H49" s="245">
        <f>'Tab 3'!G49</f>
        <v>0</v>
      </c>
      <c r="I49" s="245">
        <f>'Tab 4-PPN1'!G49</f>
        <v>0</v>
      </c>
      <c r="J49" s="245">
        <f>'Tab 4-PPN2'!G49</f>
        <v>0</v>
      </c>
      <c r="K49" s="245">
        <f>'Tab 4-PPN3'!G49</f>
        <v>0</v>
      </c>
      <c r="L49" s="245">
        <f>'Tab 4-PPN4'!G49</f>
        <v>0</v>
      </c>
      <c r="M49" s="245">
        <f>'Tab 4-PPN5'!G49</f>
        <v>0</v>
      </c>
      <c r="N49" s="245">
        <f>'Tab 4-PPN6'!G49</f>
        <v>0</v>
      </c>
      <c r="O49" s="245">
        <f>'Tab 4-PPN7'!G49</f>
        <v>0</v>
      </c>
      <c r="P49" s="245">
        <f>'Tab 4-PPN8'!G49</f>
        <v>0</v>
      </c>
      <c r="Q49" s="246">
        <f>'Tab 4-PPN9'!G49</f>
        <v>0</v>
      </c>
      <c r="T49" s="267"/>
    </row>
    <row r="50" spans="1:20" s="42" customFormat="1" ht="38.25" thickBot="1">
      <c r="A50" s="76" t="s">
        <v>13</v>
      </c>
      <c r="B50" s="45" t="s">
        <v>61</v>
      </c>
      <c r="C50" s="63">
        <v>615000</v>
      </c>
      <c r="D50" s="58">
        <f>'Tab 2'!E50</f>
        <v>0</v>
      </c>
      <c r="E50" s="58">
        <f>'Tab 2'!F50</f>
        <v>0</v>
      </c>
      <c r="F50" s="58">
        <f>'Tab 2'!G50</f>
        <v>0</v>
      </c>
      <c r="G50" s="58">
        <f aca="true" t="shared" si="5" ref="G50:Q50">G51+G54</f>
        <v>0</v>
      </c>
      <c r="H50" s="58">
        <f t="shared" si="5"/>
        <v>0</v>
      </c>
      <c r="I50" s="58">
        <f t="shared" si="5"/>
        <v>0</v>
      </c>
      <c r="J50" s="58">
        <f t="shared" si="5"/>
        <v>0</v>
      </c>
      <c r="K50" s="58">
        <f t="shared" si="5"/>
        <v>0</v>
      </c>
      <c r="L50" s="58">
        <f t="shared" si="5"/>
        <v>0</v>
      </c>
      <c r="M50" s="58">
        <f t="shared" si="5"/>
        <v>0</v>
      </c>
      <c r="N50" s="58">
        <f t="shared" si="5"/>
        <v>0</v>
      </c>
      <c r="O50" s="58">
        <f t="shared" si="5"/>
        <v>0</v>
      </c>
      <c r="P50" s="58">
        <f t="shared" si="5"/>
        <v>0</v>
      </c>
      <c r="Q50" s="71">
        <f t="shared" si="5"/>
        <v>0</v>
      </c>
      <c r="R50" s="46"/>
      <c r="T50" s="267"/>
    </row>
    <row r="51" spans="1:20" ht="37.5">
      <c r="A51" s="77">
        <v>1</v>
      </c>
      <c r="B51" s="67" t="s">
        <v>50</v>
      </c>
      <c r="C51" s="62">
        <v>615100</v>
      </c>
      <c r="D51" s="252">
        <f>'Tab 2'!E51</f>
        <v>0</v>
      </c>
      <c r="E51" s="252">
        <f>'Tab 2'!F51</f>
        <v>0</v>
      </c>
      <c r="F51" s="252">
        <f>'Tab 2'!G51</f>
        <v>0</v>
      </c>
      <c r="G51" s="253">
        <f>SUM(H51:Q51)</f>
        <v>0</v>
      </c>
      <c r="H51" s="245">
        <f>'Tab 3'!G51</f>
        <v>0</v>
      </c>
      <c r="I51" s="245">
        <f>'Tab 4-PPN1'!G51</f>
        <v>0</v>
      </c>
      <c r="J51" s="245">
        <f>'Tab 4-PPN2'!G51</f>
        <v>0</v>
      </c>
      <c r="K51" s="245">
        <f>'Tab 4-PPN3'!G51</f>
        <v>0</v>
      </c>
      <c r="L51" s="245">
        <f>'Tab 4-PPN4'!G51</f>
        <v>0</v>
      </c>
      <c r="M51" s="245">
        <f>'Tab 4-PPN5'!G51</f>
        <v>0</v>
      </c>
      <c r="N51" s="245">
        <f>'Tab 4-PPN6'!G51</f>
        <v>0</v>
      </c>
      <c r="O51" s="245">
        <f>'Tab 4-PPN7'!G51</f>
        <v>0</v>
      </c>
      <c r="P51" s="245">
        <f>'Tab 4-PPN8'!G51</f>
        <v>0</v>
      </c>
      <c r="Q51" s="246">
        <f>'Tab 4-PPN9'!G51</f>
        <v>0</v>
      </c>
      <c r="T51" s="267"/>
    </row>
    <row r="52" spans="1:20" ht="20.25">
      <c r="A52" s="14"/>
      <c r="B52" s="23"/>
      <c r="C52" s="24"/>
      <c r="D52" s="245">
        <f>'Tab 2'!E52</f>
        <v>0</v>
      </c>
      <c r="E52" s="245">
        <f>'Tab 2'!F52</f>
        <v>0</v>
      </c>
      <c r="F52" s="245">
        <f>'Tab 2'!G52</f>
        <v>0</v>
      </c>
      <c r="G52" s="245">
        <f>SUM(H52:Q52)</f>
        <v>0</v>
      </c>
      <c r="H52" s="245">
        <f>'Tab 3'!G52</f>
        <v>0</v>
      </c>
      <c r="I52" s="245">
        <f>'Tab 4-PPN1'!G52</f>
        <v>0</v>
      </c>
      <c r="J52" s="245">
        <f>'Tab 4-PPN2'!G52</f>
        <v>0</v>
      </c>
      <c r="K52" s="245">
        <f>'Tab 4-PPN3'!G52</f>
        <v>0</v>
      </c>
      <c r="L52" s="245">
        <f>'Tab 4-PPN4'!G52</f>
        <v>0</v>
      </c>
      <c r="M52" s="245">
        <f>'Tab 4-PPN5'!G52</f>
        <v>0</v>
      </c>
      <c r="N52" s="245">
        <f>'Tab 4-PPN6'!G52</f>
        <v>0</v>
      </c>
      <c r="O52" s="245">
        <f>'Tab 4-PPN7'!G52</f>
        <v>0</v>
      </c>
      <c r="P52" s="245">
        <f>'Tab 4-PPN8'!G52</f>
        <v>0</v>
      </c>
      <c r="Q52" s="246">
        <f>'Tab 4-PPN9'!G52</f>
        <v>0</v>
      </c>
      <c r="T52" s="267"/>
    </row>
    <row r="53" spans="1:20" ht="20.25">
      <c r="A53" s="14"/>
      <c r="B53" s="23"/>
      <c r="C53" s="24"/>
      <c r="D53" s="245">
        <f>'Tab 2'!E53</f>
        <v>0</v>
      </c>
      <c r="E53" s="245">
        <f>'Tab 2'!F53</f>
        <v>0</v>
      </c>
      <c r="F53" s="245">
        <f>'Tab 2'!G53</f>
        <v>0</v>
      </c>
      <c r="G53" s="245">
        <f>SUM(H53:Q53)</f>
        <v>0</v>
      </c>
      <c r="H53" s="245">
        <f>'Tab 3'!G53</f>
        <v>0</v>
      </c>
      <c r="I53" s="245">
        <f>'Tab 4-PPN1'!G53</f>
        <v>0</v>
      </c>
      <c r="J53" s="245">
        <f>'Tab 4-PPN2'!G53</f>
        <v>0</v>
      </c>
      <c r="K53" s="245">
        <f>'Tab 4-PPN3'!G53</f>
        <v>0</v>
      </c>
      <c r="L53" s="245">
        <f>'Tab 4-PPN4'!G53</f>
        <v>0</v>
      </c>
      <c r="M53" s="245">
        <f>'Tab 4-PPN5'!G53</f>
        <v>0</v>
      </c>
      <c r="N53" s="245">
        <f>'Tab 4-PPN6'!G53</f>
        <v>0</v>
      </c>
      <c r="O53" s="245">
        <f>'Tab 4-PPN7'!G53</f>
        <v>0</v>
      </c>
      <c r="P53" s="245">
        <f>'Tab 4-PPN8'!G53</f>
        <v>0</v>
      </c>
      <c r="Q53" s="246">
        <f>'Tab 4-PPN9'!G53</f>
        <v>0</v>
      </c>
      <c r="T53" s="267"/>
    </row>
    <row r="54" spans="1:20" ht="37.5">
      <c r="A54" s="14">
        <v>2</v>
      </c>
      <c r="B54" s="25" t="s">
        <v>51</v>
      </c>
      <c r="C54" s="24">
        <v>615200</v>
      </c>
      <c r="D54" s="254">
        <f>'Tab 2'!E54</f>
        <v>0</v>
      </c>
      <c r="E54" s="254">
        <f>'Tab 2'!F54</f>
        <v>0</v>
      </c>
      <c r="F54" s="254">
        <f>'Tab 2'!G54</f>
        <v>0</v>
      </c>
      <c r="G54" s="245">
        <f>SUM(H54:Q54)</f>
        <v>0</v>
      </c>
      <c r="H54" s="245">
        <f>'Tab 3'!G54</f>
        <v>0</v>
      </c>
      <c r="I54" s="245">
        <f>'Tab 4-PPN1'!G54</f>
        <v>0</v>
      </c>
      <c r="J54" s="245">
        <f>'Tab 4-PPN2'!G54</f>
        <v>0</v>
      </c>
      <c r="K54" s="245">
        <f>'Tab 4-PPN3'!G54</f>
        <v>0</v>
      </c>
      <c r="L54" s="245">
        <f>'Tab 4-PPN4'!G54</f>
        <v>0</v>
      </c>
      <c r="M54" s="245">
        <f>'Tab 4-PPN5'!G54</f>
        <v>0</v>
      </c>
      <c r="N54" s="245">
        <f>'Tab 4-PPN6'!G54</f>
        <v>0</v>
      </c>
      <c r="O54" s="245">
        <f>'Tab 4-PPN7'!G54</f>
        <v>0</v>
      </c>
      <c r="P54" s="245">
        <f>'Tab 4-PPN8'!G54</f>
        <v>0</v>
      </c>
      <c r="Q54" s="246">
        <f>'Tab 4-PPN9'!G54</f>
        <v>0</v>
      </c>
      <c r="T54" s="267"/>
    </row>
    <row r="55" spans="1:20" ht="20.25">
      <c r="A55" s="14"/>
      <c r="B55" s="25"/>
      <c r="C55" s="24"/>
      <c r="D55" s="245">
        <f>'Tab 2'!E55</f>
        <v>0</v>
      </c>
      <c r="E55" s="245">
        <f>'Tab 2'!F55</f>
        <v>0</v>
      </c>
      <c r="F55" s="245">
        <f>'Tab 2'!G55</f>
        <v>0</v>
      </c>
      <c r="G55" s="245">
        <f>SUM(H55:Q55)</f>
        <v>0</v>
      </c>
      <c r="H55" s="245">
        <f>'Tab 3'!G55</f>
        <v>0</v>
      </c>
      <c r="I55" s="245">
        <f>'Tab 4-PPN1'!G55</f>
        <v>0</v>
      </c>
      <c r="J55" s="245">
        <f>'Tab 4-PPN2'!G55</f>
        <v>0</v>
      </c>
      <c r="K55" s="245">
        <f>'Tab 4-PPN3'!G55</f>
        <v>0</v>
      </c>
      <c r="L55" s="245">
        <f>'Tab 4-PPN4'!G55</f>
        <v>0</v>
      </c>
      <c r="M55" s="245">
        <f>'Tab 4-PPN5'!G55</f>
        <v>0</v>
      </c>
      <c r="N55" s="245">
        <f>'Tab 4-PPN6'!G55</f>
        <v>0</v>
      </c>
      <c r="O55" s="245">
        <f>'Tab 4-PPN7'!G55</f>
        <v>0</v>
      </c>
      <c r="P55" s="245">
        <f>'Tab 4-PPN8'!G55</f>
        <v>0</v>
      </c>
      <c r="Q55" s="246">
        <f>'Tab 4-PPN9'!G55</f>
        <v>0</v>
      </c>
      <c r="T55" s="267"/>
    </row>
    <row r="56" spans="1:20" s="42" customFormat="1" ht="38.25" thickBot="1">
      <c r="A56" s="76" t="s">
        <v>14</v>
      </c>
      <c r="B56" s="45" t="s">
        <v>28</v>
      </c>
      <c r="C56" s="63">
        <v>616000</v>
      </c>
      <c r="D56" s="58">
        <f>'Tab 2'!E56</f>
        <v>0</v>
      </c>
      <c r="E56" s="58">
        <f>'Tab 2'!F56</f>
        <v>0</v>
      </c>
      <c r="F56" s="58">
        <f>'Tab 2'!G56</f>
        <v>0</v>
      </c>
      <c r="G56" s="58">
        <f aca="true" t="shared" si="6" ref="G56:Q56">G57</f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71">
        <f t="shared" si="6"/>
        <v>0</v>
      </c>
      <c r="R56" s="46"/>
      <c r="T56" s="267"/>
    </row>
    <row r="57" spans="1:20" ht="20.25">
      <c r="A57" s="77">
        <v>1</v>
      </c>
      <c r="B57" s="66" t="s">
        <v>52</v>
      </c>
      <c r="C57" s="62">
        <v>616200</v>
      </c>
      <c r="D57" s="243">
        <f>'Tab 2'!E57</f>
        <v>0</v>
      </c>
      <c r="E57" s="243">
        <f>'Tab 2'!F57</f>
        <v>0</v>
      </c>
      <c r="F57" s="243">
        <f>'Tab 2'!G57</f>
        <v>0</v>
      </c>
      <c r="G57" s="253">
        <f>SUM(H57:Q57)</f>
        <v>0</v>
      </c>
      <c r="H57" s="245">
        <f>'Tab 3'!G57</f>
        <v>0</v>
      </c>
      <c r="I57" s="245">
        <f>'Tab 4-PPN1'!G57</f>
        <v>0</v>
      </c>
      <c r="J57" s="245">
        <f>'Tab 4-PPN2'!G57</f>
        <v>0</v>
      </c>
      <c r="K57" s="245">
        <f>'Tab 4-PPN3'!G57</f>
        <v>0</v>
      </c>
      <c r="L57" s="245">
        <f>'Tab 4-PPN4'!G57</f>
        <v>0</v>
      </c>
      <c r="M57" s="245">
        <f>'Tab 4-PPN5'!G57</f>
        <v>0</v>
      </c>
      <c r="N57" s="245">
        <f>'Tab 4-PPN6'!G57</f>
        <v>0</v>
      </c>
      <c r="O57" s="245">
        <f>'Tab 4-PPN7'!G57</f>
        <v>0</v>
      </c>
      <c r="P57" s="245">
        <f>'Tab 4-PPN8'!G57</f>
        <v>0</v>
      </c>
      <c r="Q57" s="246">
        <f>'Tab 4-PPN9'!G57</f>
        <v>0</v>
      </c>
      <c r="T57" s="267"/>
    </row>
    <row r="58" spans="1:20" s="42" customFormat="1" ht="57" thickBot="1">
      <c r="A58" s="76" t="s">
        <v>15</v>
      </c>
      <c r="B58" s="45" t="s">
        <v>79</v>
      </c>
      <c r="C58" s="63"/>
      <c r="D58" s="58">
        <f>'Tab 2'!E58</f>
        <v>7000</v>
      </c>
      <c r="E58" s="58">
        <f>'Tab 2'!F58</f>
        <v>0</v>
      </c>
      <c r="F58" s="58">
        <f>'Tab 2'!G58</f>
        <v>7000</v>
      </c>
      <c r="G58" s="58">
        <f aca="true" t="shared" si="7" ref="G58:Q58">SUM(G59:G64)</f>
        <v>7000</v>
      </c>
      <c r="H58" s="58">
        <f t="shared" si="7"/>
        <v>7000</v>
      </c>
      <c r="I58" s="58">
        <f t="shared" si="7"/>
        <v>0</v>
      </c>
      <c r="J58" s="58">
        <f t="shared" si="7"/>
        <v>0</v>
      </c>
      <c r="K58" s="58">
        <f t="shared" si="7"/>
        <v>0</v>
      </c>
      <c r="L58" s="58">
        <f t="shared" si="7"/>
        <v>0</v>
      </c>
      <c r="M58" s="58">
        <f t="shared" si="7"/>
        <v>0</v>
      </c>
      <c r="N58" s="58">
        <f t="shared" si="7"/>
        <v>0</v>
      </c>
      <c r="O58" s="58">
        <f t="shared" si="7"/>
        <v>0</v>
      </c>
      <c r="P58" s="58">
        <f t="shared" si="7"/>
        <v>0</v>
      </c>
      <c r="Q58" s="71">
        <f t="shared" si="7"/>
        <v>0</v>
      </c>
      <c r="T58" s="267"/>
    </row>
    <row r="59" spans="1:20" ht="37.5">
      <c r="A59" s="78">
        <v>1</v>
      </c>
      <c r="B59" s="65" t="s">
        <v>53</v>
      </c>
      <c r="C59" s="64">
        <v>821100</v>
      </c>
      <c r="D59" s="243">
        <f>'Tab 2'!E59</f>
        <v>0</v>
      </c>
      <c r="E59" s="243">
        <f>'Tab 2'!F59</f>
        <v>0</v>
      </c>
      <c r="F59" s="243">
        <f>'Tab 2'!G59</f>
        <v>0</v>
      </c>
      <c r="G59" s="253">
        <f aca="true" t="shared" si="8" ref="G59:G64">SUM(H59:Q59)</f>
        <v>0</v>
      </c>
      <c r="H59" s="245">
        <f>'Tab 3'!G59</f>
        <v>0</v>
      </c>
      <c r="I59" s="245">
        <f>'Tab 4-PPN1'!G59</f>
        <v>0</v>
      </c>
      <c r="J59" s="245">
        <f>'Tab 4-PPN2'!G59</f>
        <v>0</v>
      </c>
      <c r="K59" s="245">
        <f>'Tab 4-PPN3'!G59</f>
        <v>0</v>
      </c>
      <c r="L59" s="245">
        <f>'Tab 4-PPN4'!G59</f>
        <v>0</v>
      </c>
      <c r="M59" s="245">
        <f>'Tab 4-PPN5'!G59</f>
        <v>0</v>
      </c>
      <c r="N59" s="245">
        <f>'Tab 4-PPN6'!G59</f>
        <v>0</v>
      </c>
      <c r="O59" s="245">
        <f>'Tab 4-PPN7'!G59</f>
        <v>0</v>
      </c>
      <c r="P59" s="245">
        <f>'Tab 4-PPN8'!G59</f>
        <v>0</v>
      </c>
      <c r="Q59" s="246">
        <f>'Tab 4-PPN9'!G59</f>
        <v>0</v>
      </c>
      <c r="T59" s="267"/>
    </row>
    <row r="60" spans="1:20" ht="20.25">
      <c r="A60" s="12">
        <v>2</v>
      </c>
      <c r="B60" s="19" t="s">
        <v>23</v>
      </c>
      <c r="C60" s="13">
        <v>821200</v>
      </c>
      <c r="D60" s="245">
        <f>'Tab 2'!E60</f>
        <v>0</v>
      </c>
      <c r="E60" s="245">
        <f>'Tab 2'!F60</f>
        <v>0</v>
      </c>
      <c r="F60" s="245">
        <f>'Tab 2'!G60</f>
        <v>0</v>
      </c>
      <c r="G60" s="245">
        <f t="shared" si="8"/>
        <v>0</v>
      </c>
      <c r="H60" s="245">
        <f>'Tab 3'!G60</f>
        <v>0</v>
      </c>
      <c r="I60" s="245">
        <f>'Tab 4-PPN1'!G60</f>
        <v>0</v>
      </c>
      <c r="J60" s="245">
        <f>'Tab 4-PPN2'!G60</f>
        <v>0</v>
      </c>
      <c r="K60" s="245">
        <f>'Tab 4-PPN3'!G60</f>
        <v>0</v>
      </c>
      <c r="L60" s="245">
        <f>'Tab 4-PPN4'!G60</f>
        <v>0</v>
      </c>
      <c r="M60" s="245">
        <f>'Tab 4-PPN5'!G60</f>
        <v>0</v>
      </c>
      <c r="N60" s="245">
        <f>'Tab 4-PPN6'!G60</f>
        <v>0</v>
      </c>
      <c r="O60" s="245">
        <f>'Tab 4-PPN7'!G60</f>
        <v>0</v>
      </c>
      <c r="P60" s="245">
        <f>'Tab 4-PPN8'!G60</f>
        <v>0</v>
      </c>
      <c r="Q60" s="246">
        <f>'Tab 4-PPN9'!G60</f>
        <v>0</v>
      </c>
      <c r="T60" s="267"/>
    </row>
    <row r="61" spans="1:20" ht="20.25">
      <c r="A61" s="12">
        <v>3</v>
      </c>
      <c r="B61" s="19" t="s">
        <v>24</v>
      </c>
      <c r="C61" s="13">
        <v>821300</v>
      </c>
      <c r="D61" s="245">
        <f>'Tab 2'!E61</f>
        <v>7000</v>
      </c>
      <c r="E61" s="245">
        <f>'Tab 2'!F61</f>
        <v>0</v>
      </c>
      <c r="F61" s="245">
        <f>'Tab 2'!G61</f>
        <v>7000</v>
      </c>
      <c r="G61" s="245">
        <f t="shared" si="8"/>
        <v>7000</v>
      </c>
      <c r="H61" s="245">
        <f>'Tab 3'!G61</f>
        <v>7000</v>
      </c>
      <c r="I61" s="245">
        <f>'Tab 4-PPN1'!G61</f>
        <v>0</v>
      </c>
      <c r="J61" s="245">
        <f>'Tab 4-PPN2'!G61</f>
        <v>0</v>
      </c>
      <c r="K61" s="245">
        <f>'Tab 4-PPN3'!G61</f>
        <v>0</v>
      </c>
      <c r="L61" s="245">
        <f>'Tab 4-PPN4'!G61</f>
        <v>0</v>
      </c>
      <c r="M61" s="245">
        <f>'Tab 4-PPN5'!G61</f>
        <v>0</v>
      </c>
      <c r="N61" s="245">
        <f>'Tab 4-PPN6'!G61</f>
        <v>0</v>
      </c>
      <c r="O61" s="245">
        <f>'Tab 4-PPN7'!G61</f>
        <v>0</v>
      </c>
      <c r="P61" s="245">
        <f>'Tab 4-PPN8'!G61</f>
        <v>0</v>
      </c>
      <c r="Q61" s="246">
        <f>'Tab 4-PPN9'!G61</f>
        <v>0</v>
      </c>
      <c r="T61" s="267"/>
    </row>
    <row r="62" spans="1:20" ht="37.5">
      <c r="A62" s="12">
        <v>4</v>
      </c>
      <c r="B62" s="25" t="s">
        <v>25</v>
      </c>
      <c r="C62" s="13">
        <v>821400</v>
      </c>
      <c r="D62" s="245">
        <f>'Tab 2'!E62</f>
        <v>0</v>
      </c>
      <c r="E62" s="245">
        <f>'Tab 2'!F62</f>
        <v>0</v>
      </c>
      <c r="F62" s="245">
        <f>'Tab 2'!G62</f>
        <v>0</v>
      </c>
      <c r="G62" s="245">
        <f t="shared" si="8"/>
        <v>0</v>
      </c>
      <c r="H62" s="245">
        <f>'Tab 3'!G62</f>
        <v>0</v>
      </c>
      <c r="I62" s="245">
        <f>'Tab 4-PPN1'!G62</f>
        <v>0</v>
      </c>
      <c r="J62" s="245">
        <f>'Tab 4-PPN2'!G62</f>
        <v>0</v>
      </c>
      <c r="K62" s="245">
        <f>'Tab 4-PPN3'!G62</f>
        <v>0</v>
      </c>
      <c r="L62" s="245">
        <f>'Tab 4-PPN4'!G62</f>
        <v>0</v>
      </c>
      <c r="M62" s="245">
        <f>'Tab 4-PPN5'!G62</f>
        <v>0</v>
      </c>
      <c r="N62" s="245">
        <f>'Tab 4-PPN6'!G62</f>
        <v>0</v>
      </c>
      <c r="O62" s="245">
        <f>'Tab 4-PPN7'!G62</f>
        <v>0</v>
      </c>
      <c r="P62" s="245">
        <f>'Tab 4-PPN8'!G62</f>
        <v>0</v>
      </c>
      <c r="Q62" s="246">
        <f>'Tab 4-PPN9'!G62</f>
        <v>0</v>
      </c>
      <c r="T62" s="267"/>
    </row>
    <row r="63" spans="1:20" ht="37.5">
      <c r="A63" s="12">
        <v>5</v>
      </c>
      <c r="B63" s="25" t="s">
        <v>26</v>
      </c>
      <c r="C63" s="13">
        <v>821500</v>
      </c>
      <c r="D63" s="245">
        <f>'Tab 2'!E63</f>
        <v>0</v>
      </c>
      <c r="E63" s="245">
        <f>'Tab 2'!F63</f>
        <v>0</v>
      </c>
      <c r="F63" s="245">
        <f>'Tab 2'!G63</f>
        <v>0</v>
      </c>
      <c r="G63" s="245">
        <f t="shared" si="8"/>
        <v>0</v>
      </c>
      <c r="H63" s="245">
        <f>'Tab 3'!G63</f>
        <v>0</v>
      </c>
      <c r="I63" s="245">
        <f>'Tab 4-PPN1'!G63</f>
        <v>0</v>
      </c>
      <c r="J63" s="245">
        <f>'Tab 4-PPN2'!G63</f>
        <v>0</v>
      </c>
      <c r="K63" s="245">
        <f>'Tab 4-PPN3'!G63</f>
        <v>0</v>
      </c>
      <c r="L63" s="245">
        <f>'Tab 4-PPN4'!G63</f>
        <v>0</v>
      </c>
      <c r="M63" s="245">
        <f>'Tab 4-PPN5'!G63</f>
        <v>0</v>
      </c>
      <c r="N63" s="245">
        <f>'Tab 4-PPN6'!G63</f>
        <v>0</v>
      </c>
      <c r="O63" s="245">
        <f>'Tab 4-PPN7'!G63</f>
        <v>0</v>
      </c>
      <c r="P63" s="245">
        <f>'Tab 4-PPN8'!G63</f>
        <v>0</v>
      </c>
      <c r="Q63" s="246">
        <f>'Tab 4-PPN9'!G63</f>
        <v>0</v>
      </c>
      <c r="T63" s="267"/>
    </row>
    <row r="64" spans="1:20" ht="42" customHeight="1">
      <c r="A64" s="12">
        <v>6</v>
      </c>
      <c r="B64" s="25" t="s">
        <v>27</v>
      </c>
      <c r="C64" s="13">
        <v>821600</v>
      </c>
      <c r="D64" s="245">
        <f>'Tab 2'!E64</f>
        <v>0</v>
      </c>
      <c r="E64" s="245">
        <f>'Tab 2'!F64</f>
        <v>0</v>
      </c>
      <c r="F64" s="245">
        <f>'Tab 2'!G64</f>
        <v>0</v>
      </c>
      <c r="G64" s="245">
        <f t="shared" si="8"/>
        <v>0</v>
      </c>
      <c r="H64" s="245">
        <f>'Tab 3'!G64</f>
        <v>0</v>
      </c>
      <c r="I64" s="245">
        <f>'Tab 4-PPN1'!G64</f>
        <v>0</v>
      </c>
      <c r="J64" s="245">
        <f>'Tab 4-PPN2'!G64</f>
        <v>0</v>
      </c>
      <c r="K64" s="245">
        <f>'Tab 4-PPN3'!G64</f>
        <v>0</v>
      </c>
      <c r="L64" s="245">
        <f>'Tab 4-PPN4'!G64</f>
        <v>0</v>
      </c>
      <c r="M64" s="245">
        <f>'Tab 4-PPN5'!G64</f>
        <v>0</v>
      </c>
      <c r="N64" s="245">
        <f>'Tab 4-PPN6'!G64</f>
        <v>0</v>
      </c>
      <c r="O64" s="245">
        <f>'Tab 4-PPN7'!G64</f>
        <v>0</v>
      </c>
      <c r="P64" s="245">
        <f>'Tab 4-PPN8'!G64</f>
        <v>0</v>
      </c>
      <c r="Q64" s="246">
        <f>'Tab 4-PPN9'!G64</f>
        <v>0</v>
      </c>
      <c r="R64" s="6"/>
      <c r="T64" s="267"/>
    </row>
    <row r="65" spans="1:20" s="42" customFormat="1" ht="49.5" customHeight="1" thickBot="1">
      <c r="A65" s="76"/>
      <c r="B65" s="45" t="s">
        <v>29</v>
      </c>
      <c r="C65" s="94"/>
      <c r="D65" s="58">
        <f>'Tab 2'!E65</f>
        <v>1443000</v>
      </c>
      <c r="E65" s="58">
        <f>'Tab 2'!F65</f>
        <v>0</v>
      </c>
      <c r="F65" s="58">
        <f>'Tab 2'!G65</f>
        <v>1443000</v>
      </c>
      <c r="G65" s="58">
        <f aca="true" t="shared" si="9" ref="G65:Q65">G14+G26+G50+G56+G58</f>
        <v>1443000</v>
      </c>
      <c r="H65" s="58">
        <f t="shared" si="9"/>
        <v>1293000</v>
      </c>
      <c r="I65" s="58">
        <f t="shared" si="9"/>
        <v>150000</v>
      </c>
      <c r="J65" s="58">
        <f t="shared" si="9"/>
        <v>0</v>
      </c>
      <c r="K65" s="58">
        <f t="shared" si="9"/>
        <v>0</v>
      </c>
      <c r="L65" s="58">
        <f t="shared" si="9"/>
        <v>0</v>
      </c>
      <c r="M65" s="58">
        <f t="shared" si="9"/>
        <v>0</v>
      </c>
      <c r="N65" s="58">
        <f t="shared" si="9"/>
        <v>0</v>
      </c>
      <c r="O65" s="58">
        <f t="shared" si="9"/>
        <v>0</v>
      </c>
      <c r="P65" s="58">
        <f t="shared" si="9"/>
        <v>0</v>
      </c>
      <c r="Q65" s="71">
        <f t="shared" si="9"/>
        <v>0</v>
      </c>
      <c r="R65" s="46"/>
      <c r="T65" s="267"/>
    </row>
    <row r="66" spans="1:16" ht="30.75" customHeight="1">
      <c r="A66" s="5"/>
      <c r="B66" s="268"/>
      <c r="C66" s="268"/>
      <c r="D66" s="268"/>
      <c r="E66" s="268"/>
      <c r="F66" s="268"/>
      <c r="G66" s="268"/>
      <c r="H66" s="268"/>
      <c r="I66" s="268"/>
      <c r="J66" s="268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266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56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31">
      <selection activeCell="G15" sqref="G1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70</v>
      </c>
      <c r="C6" s="128"/>
      <c r="D6" s="128"/>
      <c r="E6" s="128"/>
      <c r="F6" s="128"/>
      <c r="G6" s="128"/>
      <c r="H6" s="128"/>
      <c r="I6" s="128"/>
      <c r="J6" s="128"/>
      <c r="K6" s="121"/>
      <c r="L6" s="222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130"/>
      <c r="S7" s="122"/>
      <c r="T7" s="122"/>
      <c r="U7" s="131"/>
    </row>
    <row r="8" spans="2:21" ht="22.5" customHeight="1">
      <c r="B8" s="187"/>
      <c r="C8" s="187"/>
      <c r="D8" s="296"/>
      <c r="E8" s="296"/>
      <c r="F8" s="296"/>
      <c r="G8" s="296"/>
      <c r="H8" s="296"/>
      <c r="I8" s="296"/>
      <c r="J8" s="296"/>
      <c r="K8" s="296"/>
      <c r="L8" s="296"/>
      <c r="M8" s="223"/>
      <c r="N8" s="223"/>
      <c r="O8" s="223"/>
      <c r="P8" s="223"/>
      <c r="Q8" s="223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107</v>
      </c>
      <c r="F10" s="297" t="s">
        <v>115</v>
      </c>
      <c r="G10" s="297" t="s">
        <v>106</v>
      </c>
      <c r="H10" s="297" t="s">
        <v>84</v>
      </c>
      <c r="I10" s="297" t="s">
        <v>108</v>
      </c>
      <c r="J10" s="280" t="s">
        <v>91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1436000</v>
      </c>
      <c r="F14" s="198">
        <f>SUM(F15:F25)</f>
        <v>0</v>
      </c>
      <c r="G14" s="198">
        <f>SUM(G15:G25)</f>
        <v>1436000</v>
      </c>
      <c r="H14" s="198">
        <f>SUM(H15:H25)</f>
        <v>962000</v>
      </c>
      <c r="I14" s="198">
        <f aca="true" t="shared" si="0" ref="I14:U14">SUM(I15:I25)</f>
        <v>474000</v>
      </c>
      <c r="J14" s="198">
        <f t="shared" si="0"/>
        <v>102300</v>
      </c>
      <c r="K14" s="198">
        <f t="shared" si="0"/>
        <v>102400</v>
      </c>
      <c r="L14" s="199">
        <f t="shared" si="0"/>
        <v>269300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978000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978000</v>
      </c>
      <c r="H15" s="150">
        <f>'Tab 3'!H15+'Tab 4-PPN1'!H15+'Tab 4-PPN2'!H15+'Tab 4-PPN3'!H15+'Tab 4-PPN4'!H15+'Tab 4-PPN5'!H15+'Tab 4-PPN6'!H15+'Tab 4-PPN7'!H15+'Tab 4-PPN8'!H15+'Tab 4-PPN9'!H15</f>
        <v>735000</v>
      </c>
      <c r="I15" s="150">
        <f>'Tab 3'!I15+'Tab 4-PPN1'!I15+'Tab 4-PPN2'!I15+'Tab 4-PPN3'!I15+'Tab 4-PPN4'!I15+'Tab 4-PPN5'!I15+'Tab 4-PPN6'!I15+'Tab 4-PPN7'!I15+'Tab 4-PPN8'!I15+'Tab 4-PPN9'!I15</f>
        <v>243000</v>
      </c>
      <c r="J15" s="150">
        <f>'Tab 3'!J15+'Tab 4-PPN1'!J15+'Tab 4-PPN2'!J15+'Tab 4-PPN3'!J15+'Tab 4-PPN4'!J15+'Tab 4-PPN5'!J15+'Tab 4-PPN6'!J15+'Tab 4-PPN7'!J15+'Tab 4-PPN8'!J15+'Tab 4-PPN9'!J15</f>
        <v>80000</v>
      </c>
      <c r="K15" s="150">
        <f>'Tab 3'!K15+'Tab 4-PPN1'!K15+'Tab 4-PPN2'!K15+'Tab 4-PPN3'!K15+'Tab 4-PPN4'!K15+'Tab 4-PPN5'!K15+'Tab 4-PPN6'!K15+'Tab 4-PPN7'!K15+'Tab 4-PPN8'!K15+'Tab 4-PPN9'!K15</f>
        <v>80000</v>
      </c>
      <c r="L15" s="210">
        <f>'Tab 3'!L15+'Tab 4-PPN1'!L15+'Tab 4-PPN2'!L15+'Tab 4-PPN3'!L15+'Tab 4-PPN4'!L15+'Tab 4-PPN5'!L15+'Tab 4-PPN6'!L15+'Tab 4-PPN7'!L15+'Tab 4-PPN8'!L15+'Tab 4-PPN9'!L15</f>
        <v>83000</v>
      </c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152000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152000</v>
      </c>
      <c r="H16" s="150">
        <f>'Tab 3'!H16+'Tab 4-PPN1'!H16+'Tab 4-PPN2'!H16+'Tab 4-PPN3'!H16+'Tab 4-PPN4'!H16+'Tab 4-PPN5'!H16+'Tab 4-PPN6'!H16+'Tab 4-PPN7'!H16+'Tab 4-PPN8'!H16+'Tab 4-PPN9'!H16</f>
        <v>116000</v>
      </c>
      <c r="I16" s="150">
        <f>'Tab 3'!I16+'Tab 4-PPN1'!I16+'Tab 4-PPN2'!I16+'Tab 4-PPN3'!I16+'Tab 4-PPN4'!I16+'Tab 4-PPN5'!I16+'Tab 4-PPN6'!I16+'Tab 4-PPN7'!I16+'Tab 4-PPN8'!I16+'Tab 4-PPN9'!I16</f>
        <v>36000</v>
      </c>
      <c r="J16" s="150">
        <f>'Tab 3'!J16+'Tab 4-PPN1'!J16+'Tab 4-PPN2'!J16+'Tab 4-PPN3'!J16+'Tab 4-PPN4'!J16+'Tab 4-PPN5'!J16+'Tab 4-PPN6'!J16+'Tab 4-PPN7'!J16+'Tab 4-PPN8'!J16+'Tab 4-PPN9'!J16</f>
        <v>12000</v>
      </c>
      <c r="K16" s="150">
        <f>'Tab 3'!K16+'Tab 4-PPN1'!K16+'Tab 4-PPN2'!K16+'Tab 4-PPN3'!K16+'Tab 4-PPN4'!K16+'Tab 4-PPN5'!K16+'Tab 4-PPN6'!K16+'Tab 4-PPN7'!K16+'Tab 4-PPN8'!K16+'Tab 4-PPN9'!K16</f>
        <v>13000</v>
      </c>
      <c r="L16" s="210">
        <f>'Tab 3'!L16+'Tab 4-PPN1'!L16+'Tab 4-PPN2'!L16+'Tab 4-PPN3'!L16+'Tab 4-PPN4'!L16+'Tab 4-PPN5'!L16+'Tab 4-PPN6'!L16+'Tab 4-PPN7'!L16+'Tab 4-PPN8'!L16+'Tab 4-PPN9'!L16</f>
        <v>11000</v>
      </c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22000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22000</v>
      </c>
      <c r="H17" s="150">
        <f>'Tab 3'!H17+'Tab 4-PPN1'!H17+'Tab 4-PPN2'!H17+'Tab 4-PPN3'!H17+'Tab 4-PPN4'!H17+'Tab 4-PPN5'!H17+'Tab 4-PPN6'!H17+'Tab 4-PPN7'!H17+'Tab 4-PPN8'!H17+'Tab 4-PPN9'!H17</f>
        <v>16500</v>
      </c>
      <c r="I17" s="150">
        <f>'Tab 3'!I17+'Tab 4-PPN1'!I17+'Tab 4-PPN2'!I17+'Tab 4-PPN3'!I17+'Tab 4-PPN4'!I17+'Tab 4-PPN5'!I17+'Tab 4-PPN6'!I17+'Tab 4-PPN7'!I17+'Tab 4-PPN8'!I17+'Tab 4-PPN9'!I17</f>
        <v>5500</v>
      </c>
      <c r="J17" s="150">
        <f>'Tab 3'!J17+'Tab 4-PPN1'!J17+'Tab 4-PPN2'!J17+'Tab 4-PPN3'!J17+'Tab 4-PPN4'!J17+'Tab 4-PPN5'!J17+'Tab 4-PPN6'!J17+'Tab 4-PPN7'!J17+'Tab 4-PPN8'!J17+'Tab 4-PPN9'!J17</f>
        <v>2000</v>
      </c>
      <c r="K17" s="150">
        <f>'Tab 3'!K17+'Tab 4-PPN1'!K17+'Tab 4-PPN2'!K17+'Tab 4-PPN3'!K17+'Tab 4-PPN4'!K17+'Tab 4-PPN5'!K17+'Tab 4-PPN6'!K17+'Tab 4-PPN7'!K17+'Tab 4-PPN8'!K17+'Tab 4-PPN9'!K17</f>
        <v>1500</v>
      </c>
      <c r="L17" s="210">
        <f>'Tab 3'!L17+'Tab 4-PPN1'!L17+'Tab 4-PPN2'!L17+'Tab 4-PPN3'!L17+'Tab 4-PPN4'!L17+'Tab 4-PPN5'!L17+'Tab 4-PPN6'!L17+'Tab 4-PPN7'!L17+'Tab 4-PPN8'!L17+'Tab 4-PPN9'!L17</f>
        <v>2000</v>
      </c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21000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21000</v>
      </c>
      <c r="H18" s="150">
        <f>'Tab 3'!H18+'Tab 4-PPN1'!H18+'Tab 4-PPN2'!H18+'Tab 4-PPN3'!H18+'Tab 4-PPN4'!H18+'Tab 4-PPN5'!H18+'Tab 4-PPN6'!H18+'Tab 4-PPN7'!H18+'Tab 4-PPN8'!H18+'Tab 4-PPN9'!H18</f>
        <v>12700</v>
      </c>
      <c r="I18" s="150">
        <f>'Tab 3'!I18+'Tab 4-PPN1'!I18+'Tab 4-PPN2'!I18+'Tab 4-PPN3'!I18+'Tab 4-PPN4'!I18+'Tab 4-PPN5'!I18+'Tab 4-PPN6'!I18+'Tab 4-PPN7'!I18+'Tab 4-PPN8'!I18+'Tab 4-PPN9'!I18</f>
        <v>8300</v>
      </c>
      <c r="J18" s="150">
        <f>'Tab 3'!J18+'Tab 4-PPN1'!J18+'Tab 4-PPN2'!J18+'Tab 4-PPN3'!J18+'Tab 4-PPN4'!J18+'Tab 4-PPN5'!J18+'Tab 4-PPN6'!J18+'Tab 4-PPN7'!J18+'Tab 4-PPN8'!J18+'Tab 4-PPN9'!J18</f>
        <v>2800</v>
      </c>
      <c r="K18" s="150">
        <f>'Tab 3'!K18+'Tab 4-PPN1'!K18+'Tab 4-PPN2'!K18+'Tab 4-PPN3'!K18+'Tab 4-PPN4'!K18+'Tab 4-PPN5'!K18+'Tab 4-PPN6'!K18+'Tab 4-PPN7'!K18+'Tab 4-PPN8'!K18+'Tab 4-PPN9'!K18</f>
        <v>3000</v>
      </c>
      <c r="L18" s="210">
        <f>'Tab 3'!L18+'Tab 4-PPN1'!L18+'Tab 4-PPN2'!L18+'Tab 4-PPN3'!L18+'Tab 4-PPN4'!L18+'Tab 4-PPN5'!L18+'Tab 4-PPN6'!L18+'Tab 4-PPN7'!L18+'Tab 4-PPN8'!L18+'Tab 4-PPN9'!L18</f>
        <v>2500</v>
      </c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0">
        <f>'Tab 3'!L19+'Tab 4-PPN1'!L19+'Tab 4-PPN2'!L19+'Tab 4-PPN3'!L19+'Tab 4-PPN4'!L19+'Tab 4-PPN5'!L19+'Tab 4-PPN6'!L19+'Tab 4-PPN7'!L19+'Tab 4-PPN8'!L19+'Tab 4-PPN9'!L19</f>
        <v>0</v>
      </c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16000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16000</v>
      </c>
      <c r="H20" s="150">
        <f>'Tab 3'!H20+'Tab 4-PPN1'!H20+'Tab 4-PPN2'!H20+'Tab 4-PPN3'!H20+'Tab 4-PPN4'!H20+'Tab 4-PPN5'!H20+'Tab 4-PPN6'!H20+'Tab 4-PPN7'!H20+'Tab 4-PPN8'!H20+'Tab 4-PPN9'!H20</f>
        <v>11500</v>
      </c>
      <c r="I20" s="150">
        <f>'Tab 3'!I20+'Tab 4-PPN1'!I20+'Tab 4-PPN2'!I20+'Tab 4-PPN3'!I20+'Tab 4-PPN4'!I20+'Tab 4-PPN5'!I20+'Tab 4-PPN6'!I20+'Tab 4-PPN7'!I20+'Tab 4-PPN8'!I20+'Tab 4-PPN9'!I20</f>
        <v>4500</v>
      </c>
      <c r="J20" s="150">
        <f>'Tab 3'!J20+'Tab 4-PPN1'!J20+'Tab 4-PPN2'!J20+'Tab 4-PPN3'!J20+'Tab 4-PPN4'!J20+'Tab 4-PPN5'!J20+'Tab 4-PPN6'!J20+'Tab 4-PPN7'!J20+'Tab 4-PPN8'!J20+'Tab 4-PPN9'!J20</f>
        <v>1500</v>
      </c>
      <c r="K20" s="150">
        <f>'Tab 3'!K20+'Tab 4-PPN1'!K20+'Tab 4-PPN2'!K20+'Tab 4-PPN3'!K20+'Tab 4-PPN4'!K20+'Tab 4-PPN5'!K20+'Tab 4-PPN6'!K20+'Tab 4-PPN7'!K20+'Tab 4-PPN8'!K20+'Tab 4-PPN9'!K20</f>
        <v>2000</v>
      </c>
      <c r="L20" s="210">
        <f>'Tab 3'!L20+'Tab 4-PPN1'!L20+'Tab 4-PPN2'!L20+'Tab 4-PPN3'!L20+'Tab 4-PPN4'!L20+'Tab 4-PPN5'!L20+'Tab 4-PPN6'!L20+'Tab 4-PPN7'!L20+'Tab 4-PPN8'!L20+'Tab 4-PPN9'!L20</f>
        <v>1000</v>
      </c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15000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15000</v>
      </c>
      <c r="H21" s="150">
        <f>'Tab 3'!H21+'Tab 4-PPN1'!H21+'Tab 4-PPN2'!H21+'Tab 4-PPN3'!H21+'Tab 4-PPN4'!H21+'Tab 4-PPN5'!H21+'Tab 4-PPN6'!H21+'Tab 4-PPN7'!H21+'Tab 4-PPN8'!H21+'Tab 4-PPN9'!H21</f>
        <v>10000</v>
      </c>
      <c r="I21" s="150">
        <f>'Tab 3'!I21+'Tab 4-PPN1'!I21+'Tab 4-PPN2'!I21+'Tab 4-PPN3'!I21+'Tab 4-PPN4'!I21+'Tab 4-PPN5'!I21+'Tab 4-PPN6'!I21+'Tab 4-PPN7'!I21+'Tab 4-PPN8'!I21+'Tab 4-PPN9'!I21</f>
        <v>5000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0">
        <f>'Tab 3'!L21+'Tab 4-PPN1'!L21+'Tab 4-PPN2'!L21+'Tab 4-PPN3'!L21+'Tab 4-PPN4'!L21+'Tab 4-PPN5'!L21+'Tab 4-PPN6'!L21+'Tab 4-PPN7'!L21+'Tab 4-PPN8'!L21+'Tab 4-PPN9'!L21</f>
        <v>5000</v>
      </c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6000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6000</v>
      </c>
      <c r="H22" s="150">
        <f>'Tab 3'!H22+'Tab 4-PPN1'!H22+'Tab 4-PPN2'!H22+'Tab 4-PPN3'!H22+'Tab 4-PPN4'!H22+'Tab 4-PPN5'!H22+'Tab 4-PPN6'!H22+'Tab 4-PPN7'!H22+'Tab 4-PPN8'!H22+'Tab 4-PPN9'!H22</f>
        <v>6000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0">
        <f>'Tab 3'!L22+'Tab 4-PPN1'!L22+'Tab 4-PPN2'!L22+'Tab 4-PPN3'!L22+'Tab 4-PPN4'!L22+'Tab 4-PPN5'!L22+'Tab 4-PPN6'!L22+'Tab 4-PPN7'!L22+'Tab 4-PPN8'!L22+'Tab 4-PPN9'!L22</f>
        <v>0</v>
      </c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19000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19000</v>
      </c>
      <c r="H23" s="150">
        <f>'Tab 3'!H23+'Tab 4-PPN1'!H23+'Tab 4-PPN2'!H23+'Tab 4-PPN3'!H23+'Tab 4-PPN4'!H23+'Tab 4-PPN5'!H23+'Tab 4-PPN6'!H23+'Tab 4-PPN7'!H23+'Tab 4-PPN8'!H23+'Tab 4-PPN9'!H23</f>
        <v>11200</v>
      </c>
      <c r="I23" s="150">
        <f>'Tab 3'!I23+'Tab 4-PPN1'!I23+'Tab 4-PPN2'!I23+'Tab 4-PPN3'!I23+'Tab 4-PPN4'!I23+'Tab 4-PPN5'!I23+'Tab 4-PPN6'!I23+'Tab 4-PPN7'!I23+'Tab 4-PPN8'!I23+'Tab 4-PPN9'!I23</f>
        <v>7800</v>
      </c>
      <c r="J23" s="150">
        <f>'Tab 3'!J23+'Tab 4-PPN1'!J23+'Tab 4-PPN2'!J23+'Tab 4-PPN3'!J23+'Tab 4-PPN4'!J23+'Tab 4-PPN5'!J23+'Tab 4-PPN6'!J23+'Tab 4-PPN7'!J23+'Tab 4-PPN8'!J23+'Tab 4-PPN9'!J23</f>
        <v>2000</v>
      </c>
      <c r="K23" s="150">
        <f>'Tab 3'!K23+'Tab 4-PPN1'!K23+'Tab 4-PPN2'!K23+'Tab 4-PPN3'!K23+'Tab 4-PPN4'!K23+'Tab 4-PPN5'!K23+'Tab 4-PPN6'!K23+'Tab 4-PPN7'!K23+'Tab 4-PPN8'!K23+'Tab 4-PPN9'!K23</f>
        <v>900</v>
      </c>
      <c r="L23" s="210">
        <f>'Tab 3'!L23+'Tab 4-PPN1'!L23+'Tab 4-PPN2'!L23+'Tab 4-PPN3'!L23+'Tab 4-PPN4'!L23+'Tab 4-PPN5'!L23+'Tab 4-PPN6'!L23+'Tab 4-PPN7'!L23+'Tab 4-PPN8'!L23+'Tab 4-PPN9'!L23</f>
        <v>4900</v>
      </c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4000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4000</v>
      </c>
      <c r="H24" s="150">
        <f>'Tab 3'!H24+'Tab 4-PPN1'!H24+'Tab 4-PPN2'!H24+'Tab 4-PPN3'!H24+'Tab 4-PPN4'!H24+'Tab 4-PPN5'!H24+'Tab 4-PPN6'!H24+'Tab 4-PPN7'!H24+'Tab 4-PPN8'!H24+'Tab 4-PPN9'!H24</f>
        <v>2100</v>
      </c>
      <c r="I24" s="150">
        <f>'Tab 3'!I24+'Tab 4-PPN1'!I24+'Tab 4-PPN2'!I24+'Tab 4-PPN3'!I24+'Tab 4-PPN4'!I24+'Tab 4-PPN5'!I24+'Tab 4-PPN6'!I24+'Tab 4-PPN7'!I24+'Tab 4-PPN8'!I24+'Tab 4-PPN9'!I24</f>
        <v>1900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0">
        <f>'Tab 3'!L24+'Tab 4-PPN1'!L24+'Tab 4-PPN2'!L24+'Tab 4-PPN3'!L24+'Tab 4-PPN4'!L24+'Tab 4-PPN5'!L24+'Tab 4-PPN6'!L24+'Tab 4-PPN7'!L24+'Tab 4-PPN8'!L24+'Tab 4-PPN9'!L24</f>
        <v>1900</v>
      </c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203000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203000</v>
      </c>
      <c r="H25" s="150">
        <f>'Tab 3'!H25+'Tab 4-PPN1'!H25+'Tab 4-PPN2'!H25+'Tab 4-PPN3'!H25+'Tab 4-PPN4'!H25+'Tab 4-PPN5'!H25+'Tab 4-PPN6'!H25+'Tab 4-PPN7'!H25+'Tab 4-PPN8'!H25+'Tab 4-PPN9'!H25</f>
        <v>41000</v>
      </c>
      <c r="I25" s="150">
        <f>'Tab 3'!I25+'Tab 4-PPN1'!I25+'Tab 4-PPN2'!I25+'Tab 4-PPN3'!I25+'Tab 4-PPN4'!I25+'Tab 4-PPN5'!I25+'Tab 4-PPN6'!I25+'Tab 4-PPN7'!I25+'Tab 4-PPN8'!I25+'Tab 4-PPN9'!I25</f>
        <v>162000</v>
      </c>
      <c r="J25" s="150">
        <f>'Tab 3'!J25+'Tab 4-PPN1'!J25+'Tab 4-PPN2'!J25+'Tab 4-PPN3'!J25+'Tab 4-PPN4'!J25+'Tab 4-PPN5'!J25+'Tab 4-PPN6'!J25+'Tab 4-PPN7'!J25+'Tab 4-PPN8'!J25+'Tab 4-PPN9'!J25</f>
        <v>2000</v>
      </c>
      <c r="K25" s="150">
        <f>'Tab 3'!K25+'Tab 4-PPN1'!K25+'Tab 4-PPN2'!K25+'Tab 4-PPN3'!K25+'Tab 4-PPN4'!K25+'Tab 4-PPN5'!K25+'Tab 4-PPN6'!K25+'Tab 4-PPN7'!K25+'Tab 4-PPN8'!K25+'Tab 4-PPN9'!K25</f>
        <v>2000</v>
      </c>
      <c r="L25" s="210">
        <f>'Tab 3'!L25+'Tab 4-PPN1'!L25+'Tab 4-PPN2'!L25+'Tab 4-PPN3'!L25+'Tab 4-PPN4'!L25+'Tab 4-PPN5'!L25+'Tab 4-PPN6'!L25+'Tab 4-PPN7'!L25+'Tab 4-PPN8'!L25+'Tab 4-PPN9'!L25</f>
        <v>158000</v>
      </c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1">
        <f>'Tab 3'!L26+'Tab 4-PPN1'!L26+'Tab 4-PPN2'!L26+'Tab 4-PPN3'!L26+'Tab 4-PPN4'!L26+'Tab 4-PPN5'!L26+'Tab 4-PPN6'!L26+'Tab 4-PPN7'!L26+'Tab 4-PPN8'!L26+'Tab 4-PPN9'!L26</f>
        <v>0</v>
      </c>
      <c r="M26" s="196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'Tab 3'!E27+'Tab 4-PPN1'!E27+'Tab 4-PPN2'!E27+'Tab 4-PPN3'!E27+'Tab 4-PPN4'!E27+'Tab 4-PPN5'!E27+'Tab 4-PPN6'!E27+'Tab 4-PPN7'!E27+'Tab 4-PPN8'!E27+'Tab 4-PPN9'!E27</f>
        <v>0</v>
      </c>
      <c r="F27" s="207">
        <f>'Tab 3'!F27+'Tab 4-PPN1'!F27+'Tab 4-PPN2'!F27+'Tab 4-PPN3'!F27+'Tab 4-PPN4'!F27+'Tab 4-PPN5'!F27+'Tab 4-PPN6'!F27+'Tab 4-PPN7'!F27+'Tab 4-PPN8'!F27+'Tab 4-PPN9'!F27</f>
        <v>0</v>
      </c>
      <c r="G27" s="207">
        <f>'Tab 3'!G27+'Tab 4-PPN1'!G27+'Tab 4-PPN2'!G27+'Tab 4-PPN3'!G27+'Tab 4-PPN4'!G27+'Tab 4-PPN5'!G27+'Tab 4-PPN6'!G27+'Tab 4-PPN7'!G27+'Tab 4-PPN8'!G27+'Tab 4-PPN9'!G27</f>
        <v>0</v>
      </c>
      <c r="H27" s="207">
        <f>'Tab 3'!H27+'Tab 4-PPN1'!H27+'Tab 4-PPN2'!H27+'Tab 4-PPN3'!H27+'Tab 4-PPN4'!H27+'Tab 4-PPN5'!H27+'Tab 4-PPN6'!H27+'Tab 4-PPN7'!H27+'Tab 4-PPN8'!H27+'Tab 4-PPN9'!H27</f>
        <v>0</v>
      </c>
      <c r="I27" s="207">
        <f>'Tab 3'!I27+'Tab 4-PPN1'!I27+'Tab 4-PPN2'!I27+'Tab 4-PPN3'!I27+'Tab 4-PPN4'!I27+'Tab 4-PPN5'!I27+'Tab 4-PPN6'!I27+'Tab 4-PPN7'!I27+'Tab 4-PPN8'!I27+'Tab 4-PPN9'!I27</f>
        <v>0</v>
      </c>
      <c r="J27" s="207">
        <f>'Tab 3'!J27+'Tab 4-PPN1'!J27+'Tab 4-PPN2'!J27+'Tab 4-PPN3'!J27+'Tab 4-PPN4'!J27+'Tab 4-PPN5'!J27+'Tab 4-PPN6'!J27+'Tab 4-PPN7'!J27+'Tab 4-PPN8'!J27+'Tab 4-PPN9'!J27</f>
        <v>0</v>
      </c>
      <c r="K27" s="207">
        <f>'Tab 3'!K27+'Tab 4-PPN1'!K27+'Tab 4-PPN2'!K27+'Tab 4-PPN3'!K27+'Tab 4-PPN4'!K27+'Tab 4-PPN5'!K27+'Tab 4-PPN6'!K27+'Tab 4-PPN7'!K27+'Tab 4-PPN8'!K27+'Tab 4-PPN9'!K27</f>
        <v>0</v>
      </c>
      <c r="L27" s="208">
        <f>'Tab 3'!L27+'Tab 4-PPN1'!L27+'Tab 4-PPN2'!L27+'Tab 4-PPN3'!L27+'Tab 4-PPN4'!L27+'Tab 4-PPN5'!L27+'Tab 4-PPN6'!L27+'Tab 4-PPN7'!L27+'Tab 4-PPN8'!L27+'Tab 4-PPN9'!L27</f>
        <v>0</v>
      </c>
      <c r="M27" s="202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1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6">
        <f>'Tab 3'!J28+'Tab 4-PPN1'!J28+'Tab 4-PPN2'!J28+'Tab 4-PPN3'!J28+'Tab 4-PPN4'!J28+'Tab 4-PPN5'!J28+'Tab 4-PPN6'!J28+'Tab 4-PPN7'!J28+'Tab 4-PPN8'!J28+'Tab 4-PPN9'!J28</f>
        <v>0</v>
      </c>
      <c r="K28" s="226">
        <f>'Tab 3'!K28+'Tab 4-PPN1'!K28+'Tab 4-PPN2'!K28+'Tab 4-PPN3'!K28+'Tab 4-PPN4'!K28+'Tab 4-PPN5'!K28+'Tab 4-PPN6'!K28+'Tab 4-PPN7'!K28+'Tab 4-PPN8'!K28+'Tab 4-PPN9'!K28</f>
        <v>0</v>
      </c>
      <c r="L28" s="227">
        <f>'Tab 3'!L28+'Tab 4-PPN1'!L28+'Tab 4-PPN2'!L28+'Tab 4-PPN3'!L28+'Tab 4-PPN4'!L28+'Tab 4-PPN5'!L28+'Tab 4-PPN6'!L28+'Tab 4-PPN7'!L28+'Tab 4-PPN8'!L28+'Tab 4-PPN9'!L28</f>
        <v>0</v>
      </c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6">
        <f>'Tab 3'!J29+'Tab 4-PPN1'!J29+'Tab 4-PPN2'!J29+'Tab 4-PPN3'!J29+'Tab 4-PPN4'!J29+'Tab 4-PPN5'!J29+'Tab 4-PPN6'!J29+'Tab 4-PPN7'!J29+'Tab 4-PPN8'!J29+'Tab 4-PPN9'!J29</f>
        <v>0</v>
      </c>
      <c r="K29" s="226">
        <f>'Tab 3'!K29+'Tab 4-PPN1'!K29+'Tab 4-PPN2'!K29+'Tab 4-PPN3'!K29+'Tab 4-PPN4'!K29+'Tab 4-PPN5'!K29+'Tab 4-PPN6'!K29+'Tab 4-PPN7'!K29+'Tab 4-PPN8'!K29+'Tab 4-PPN9'!K29</f>
        <v>0</v>
      </c>
      <c r="L29" s="227">
        <f>'Tab 3'!L29+'Tab 4-PPN1'!L29+'Tab 4-PPN2'!L29+'Tab 4-PPN3'!L29+'Tab 4-PPN4'!L29+'Tab 4-PPN5'!L29+'Tab 4-PPN6'!L29+'Tab 4-PPN7'!L29+'Tab 4-PPN8'!L29+'Tab 4-PPN9'!L29</f>
        <v>0</v>
      </c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0">
        <f>'Tab 3'!L30+'Tab 4-PPN1'!L30+'Tab 4-PPN2'!L30+'Tab 4-PPN3'!L30+'Tab 4-PPN4'!L30+'Tab 4-PPN5'!L30+'Tab 4-PPN6'!L30+'Tab 4-PPN7'!L30+'Tab 4-PPN8'!L30+'Tab 4-PPN9'!L30</f>
        <v>0</v>
      </c>
      <c r="M30" s="195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1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6">
        <f>'Tab 3'!J31+'Tab 4-PPN1'!J31+'Tab 4-PPN2'!J31+'Tab 4-PPN3'!J31+'Tab 4-PPN4'!J31+'Tab 4-PPN5'!J31+'Tab 4-PPN6'!J31+'Tab 4-PPN7'!J31+'Tab 4-PPN8'!J31+'Tab 4-PPN9'!J31</f>
        <v>0</v>
      </c>
      <c r="K31" s="226">
        <f>'Tab 3'!K31+'Tab 4-PPN1'!K31+'Tab 4-PPN2'!K31+'Tab 4-PPN3'!K31+'Tab 4-PPN4'!K31+'Tab 4-PPN5'!K31+'Tab 4-PPN6'!K31+'Tab 4-PPN7'!K31+'Tab 4-PPN8'!K31+'Tab 4-PPN9'!K31</f>
        <v>0</v>
      </c>
      <c r="L31" s="227">
        <f>'Tab 3'!L31+'Tab 4-PPN1'!L31+'Tab 4-PPN2'!L31+'Tab 4-PPN3'!L31+'Tab 4-PPN4'!L31+'Tab 4-PPN5'!L31+'Tab 4-PPN6'!L31+'Tab 4-PPN7'!L31+'Tab 4-PPN8'!L31+'Tab 4-PPN9'!L31</f>
        <v>0</v>
      </c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0">
        <f>'Tab 3'!L32+'Tab 4-PPN1'!L32+'Tab 4-PPN2'!L32+'Tab 4-PPN3'!L32+'Tab 4-PPN4'!L32+'Tab 4-PPN5'!L32+'Tab 4-PPN6'!L32+'Tab 4-PPN7'!L32+'Tab 4-PPN8'!L32+'Tab 4-PPN9'!L32</f>
        <v>0</v>
      </c>
      <c r="M32" s="195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1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0">
        <f>'Tab 3'!L33+'Tab 4-PPN1'!L33+'Tab 4-PPN2'!L33+'Tab 4-PPN3'!L33+'Tab 4-PPN4'!L33+'Tab 4-PPN5'!L33+'Tab 4-PPN6'!L33+'Tab 4-PPN7'!L33+'Tab 4-PPN8'!L33+'Tab 4-PPN9'!L33</f>
        <v>0</v>
      </c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0">
        <f>'Tab 3'!L34+'Tab 4-PPN1'!L34+'Tab 4-PPN2'!L34+'Tab 4-PPN3'!L34+'Tab 4-PPN4'!L34+'Tab 4-PPN5'!L34+'Tab 4-PPN6'!L34+'Tab 4-PPN7'!L34+'Tab 4-PPN8'!L34+'Tab 4-PPN9'!L34</f>
        <v>0</v>
      </c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0">
        <f>'Tab 3'!L35+'Tab 4-PPN1'!L35+'Tab 4-PPN2'!L35+'Tab 4-PPN3'!L35+'Tab 4-PPN4'!L35+'Tab 4-PPN5'!L35+'Tab 4-PPN6'!L35+'Tab 4-PPN7'!L35+'Tab 4-PPN8'!L35+'Tab 4-PPN9'!L35</f>
        <v>0</v>
      </c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0">
        <f>'Tab 3'!L36+'Tab 4-PPN1'!L36+'Tab 4-PPN2'!L36+'Tab 4-PPN3'!L36+'Tab 4-PPN4'!L36+'Tab 4-PPN5'!L36+'Tab 4-PPN6'!L36+'Tab 4-PPN7'!L36+'Tab 4-PPN8'!L36+'Tab 4-PPN9'!L36</f>
        <v>0</v>
      </c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0">
        <f>'Tab 3'!L37+'Tab 4-PPN1'!L37+'Tab 4-PPN2'!L37+'Tab 4-PPN3'!L37+'Tab 4-PPN4'!L37+'Tab 4-PPN5'!L37+'Tab 4-PPN6'!L37+'Tab 4-PPN7'!L37+'Tab 4-PPN8'!L37+'Tab 4-PPN9'!L37</f>
        <v>0</v>
      </c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0">
        <f>'Tab 3'!L38+'Tab 4-PPN1'!L38+'Tab 4-PPN2'!L38+'Tab 4-PPN3'!L38+'Tab 4-PPN4'!L38+'Tab 4-PPN5'!L38+'Tab 4-PPN6'!L38+'Tab 4-PPN7'!L38+'Tab 4-PPN8'!L38+'Tab 4-PPN9'!L38</f>
        <v>0</v>
      </c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28">
        <f>'Tab 3'!J39+'Tab 4-PPN1'!J39+'Tab 4-PPN2'!J39+'Tab 4-PPN3'!J39+'Tab 4-PPN4'!J39+'Tab 4-PPN5'!J39+'Tab 4-PPN6'!J39+'Tab 4-PPN7'!J39+'Tab 4-PPN8'!J39+'Tab 4-PPN9'!J39</f>
        <v>0</v>
      </c>
      <c r="K39" s="228">
        <f>'Tab 3'!K39+'Tab 4-PPN1'!K39+'Tab 4-PPN2'!K39+'Tab 4-PPN3'!K39+'Tab 4-PPN4'!K39+'Tab 4-PPN5'!K39+'Tab 4-PPN6'!K39+'Tab 4-PPN7'!K39+'Tab 4-PPN8'!K39+'Tab 4-PPN9'!K39</f>
        <v>0</v>
      </c>
      <c r="L39" s="210">
        <f>'Tab 3'!L39+'Tab 4-PPN1'!L39+'Tab 4-PPN2'!L39+'Tab 4-PPN3'!L39+'Tab 4-PPN4'!L39+'Tab 4-PPN5'!L39+'Tab 4-PPN6'!L39+'Tab 4-PPN7'!L39+'Tab 4-PPN8'!L39+'Tab 4-PPN9'!L39</f>
        <v>0</v>
      </c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6">
        <f>'Tab 3'!J40+'Tab 4-PPN1'!J40+'Tab 4-PPN2'!J40+'Tab 4-PPN3'!J40+'Tab 4-PPN4'!J40+'Tab 4-PPN5'!J40+'Tab 4-PPN6'!J40+'Tab 4-PPN7'!J40+'Tab 4-PPN8'!J40+'Tab 4-PPN9'!J40</f>
        <v>0</v>
      </c>
      <c r="K40" s="226">
        <f>'Tab 3'!K40+'Tab 4-PPN1'!K40+'Tab 4-PPN2'!K40+'Tab 4-PPN3'!K40+'Tab 4-PPN4'!K40+'Tab 4-PPN5'!K40+'Tab 4-PPN6'!K40+'Tab 4-PPN7'!K40+'Tab 4-PPN8'!K40+'Tab 4-PPN9'!K40</f>
        <v>0</v>
      </c>
      <c r="L40" s="227">
        <f>'Tab 3'!L40+'Tab 4-PPN1'!L40+'Tab 4-PPN2'!L40+'Tab 4-PPN3'!L40+'Tab 4-PPN4'!L40+'Tab 4-PPN5'!L40+'Tab 4-PPN6'!L40+'Tab 4-PPN7'!L40+'Tab 4-PPN8'!L40+'Tab 4-PPN9'!L40</f>
        <v>0</v>
      </c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6">
        <f>'Tab 3'!J41+'Tab 4-PPN1'!J41+'Tab 4-PPN2'!J41+'Tab 4-PPN3'!J41+'Tab 4-PPN4'!J41+'Tab 4-PPN5'!J41+'Tab 4-PPN6'!J41+'Tab 4-PPN7'!J41+'Tab 4-PPN8'!J41+'Tab 4-PPN9'!J41</f>
        <v>0</v>
      </c>
      <c r="K41" s="226">
        <f>'Tab 3'!K41+'Tab 4-PPN1'!K41+'Tab 4-PPN2'!K41+'Tab 4-PPN3'!K41+'Tab 4-PPN4'!K41+'Tab 4-PPN5'!K41+'Tab 4-PPN6'!K41+'Tab 4-PPN7'!K41+'Tab 4-PPN8'!K41+'Tab 4-PPN9'!K41</f>
        <v>0</v>
      </c>
      <c r="L41" s="227">
        <f>'Tab 3'!L41+'Tab 4-PPN1'!L41+'Tab 4-PPN2'!L41+'Tab 4-PPN3'!L41+'Tab 4-PPN4'!L41+'Tab 4-PPN5'!L41+'Tab 4-PPN6'!L41+'Tab 4-PPN7'!L41+'Tab 4-PPN8'!L41+'Tab 4-PPN9'!L41</f>
        <v>0</v>
      </c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228">
        <f>'Tab 3'!E42+'Tab 4-PPN1'!E42+'Tab 4-PPN2'!E42+'Tab 4-PPN3'!E42+'Tab 4-PPN4'!E42+'Tab 4-PPN5'!E42+'Tab 4-PPN6'!E42+'Tab 4-PPN7'!E42+'Tab 4-PPN8'!E42+'Tab 4-PPN9'!E42</f>
        <v>0</v>
      </c>
      <c r="F42" s="228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28">
        <f>'Tab 3'!J42+'Tab 4-PPN1'!J42+'Tab 4-PPN2'!J42+'Tab 4-PPN3'!J42+'Tab 4-PPN4'!J42+'Tab 4-PPN5'!J42+'Tab 4-PPN6'!J42+'Tab 4-PPN7'!J42+'Tab 4-PPN8'!J42+'Tab 4-PPN9'!J42</f>
        <v>0</v>
      </c>
      <c r="K42" s="228">
        <f>'Tab 3'!K42+'Tab 4-PPN1'!K42+'Tab 4-PPN2'!K42+'Tab 4-PPN3'!K42+'Tab 4-PPN4'!K42+'Tab 4-PPN5'!K42+'Tab 4-PPN6'!K42+'Tab 4-PPN7'!K42+'Tab 4-PPN8'!K42+'Tab 4-PPN9'!K42</f>
        <v>0</v>
      </c>
      <c r="L42" s="210">
        <f>'Tab 3'!L42+'Tab 4-PPN1'!L42+'Tab 4-PPN2'!L42+'Tab 4-PPN3'!L42+'Tab 4-PPN4'!L42+'Tab 4-PPN5'!L42+'Tab 4-PPN6'!L42+'Tab 4-PPN7'!L42+'Tab 4-PPN8'!L42+'Tab 4-PPN9'!L42</f>
        <v>0</v>
      </c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0">
        <f>'Tab 3'!L43+'Tab 4-PPN1'!L43+'Tab 4-PPN2'!L43+'Tab 4-PPN3'!L43+'Tab 4-PPN4'!L43+'Tab 4-PPN5'!L43+'Tab 4-PPN6'!L43+'Tab 4-PPN7'!L43+'Tab 4-PPN8'!L43+'Tab 4-PPN9'!L43</f>
        <v>0</v>
      </c>
      <c r="M43" s="205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3">
        <f t="shared" si="5"/>
        <v>0</v>
      </c>
    </row>
    <row r="44" spans="1:21" ht="23.25">
      <c r="A44" s="191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0">
        <f>'Tab 3'!L44+'Tab 4-PPN1'!L44+'Tab 4-PPN2'!L44+'Tab 4-PPN3'!L44+'Tab 4-PPN4'!L44+'Tab 4-PPN5'!L44+'Tab 4-PPN6'!L44+'Tab 4-PPN7'!L44+'Tab 4-PPN8'!L44+'Tab 4-PPN9'!L44</f>
        <v>0</v>
      </c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0">
        <f>'Tab 3'!L45+'Tab 4-PPN1'!L45+'Tab 4-PPN2'!L45+'Tab 4-PPN3'!L45+'Tab 4-PPN4'!L45+'Tab 4-PPN5'!L45+'Tab 4-PPN6'!L45+'Tab 4-PPN7'!L45+'Tab 4-PPN8'!L45+'Tab 4-PPN9'!L45</f>
        <v>0</v>
      </c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0">
        <f>'Tab 3'!L46+'Tab 4-PPN1'!L46+'Tab 4-PPN2'!L46+'Tab 4-PPN3'!L46+'Tab 4-PPN4'!L46+'Tab 4-PPN5'!L46+'Tab 4-PPN6'!L46+'Tab 4-PPN7'!L46+'Tab 4-PPN8'!L46+'Tab 4-PPN9'!L46</f>
        <v>0</v>
      </c>
      <c r="M46" s="195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3.25">
      <c r="A47" s="191"/>
      <c r="B47" s="162"/>
      <c r="C47" s="163"/>
      <c r="D47" s="164"/>
      <c r="E47" s="150">
        <f>'Tab 3'!E47+'Tab 4-PPN1'!E47+'Tab 4-PPN2'!E47+'Tab 4-PPN3'!E47+'Tab 4-PPN4'!E47+'Tab 4-PPN5'!E47+'Tab 4-PPN6'!E47+'Tab 4-PPN7'!E47+'Tab 4-PPN8'!E47+'Tab 4-PPN9'!E47</f>
        <v>0</v>
      </c>
      <c r="F47" s="150">
        <f>'Tab 3'!F47+'Tab 4-PPN1'!F47+'Tab 4-PPN2'!F47+'Tab 4-PPN3'!F47+'Tab 4-PPN4'!F47+'Tab 4-PPN5'!F47+'Tab 4-PPN6'!F47+'Tab 4-PPN7'!F47+'Tab 4-PPN8'!F47+'Tab 4-PPN9'!F47</f>
        <v>0</v>
      </c>
      <c r="G47" s="150">
        <f>'Tab 3'!G47+'Tab 4-PPN1'!G47+'Tab 4-PPN2'!G47+'Tab 4-PPN3'!G47+'Tab 4-PPN4'!G47+'Tab 4-PPN5'!G47+'Tab 4-PPN6'!G47+'Tab 4-PPN7'!G47+'Tab 4-PPN8'!G47+'Tab 4-PPN9'!G47</f>
        <v>0</v>
      </c>
      <c r="H47" s="150">
        <f>'Tab 3'!H47+'Tab 4-PPN1'!H47+'Tab 4-PPN2'!H47+'Tab 4-PPN3'!H47+'Tab 4-PPN4'!H47+'Tab 4-PPN5'!H47+'Tab 4-PPN6'!H47+'Tab 4-PPN7'!H47+'Tab 4-PPN8'!H47+'Tab 4-PPN9'!H47</f>
        <v>0</v>
      </c>
      <c r="I47" s="150">
        <f>'Tab 3'!I47+'Tab 4-PPN1'!I47+'Tab 4-PPN2'!I47+'Tab 4-PPN3'!I47+'Tab 4-PPN4'!I47+'Tab 4-PPN5'!I47+'Tab 4-PPN6'!I47+'Tab 4-PPN7'!I47+'Tab 4-PPN8'!I47+'Tab 4-PPN9'!I47</f>
        <v>0</v>
      </c>
      <c r="J47" s="150">
        <f>'Tab 3'!J47+'Tab 4-PPN1'!J47+'Tab 4-PPN2'!J47+'Tab 4-PPN3'!J47+'Tab 4-PPN4'!J47+'Tab 4-PPN5'!J47+'Tab 4-PPN6'!J47+'Tab 4-PPN7'!J47+'Tab 4-PPN8'!J47+'Tab 4-PPN9'!J47</f>
        <v>0</v>
      </c>
      <c r="K47" s="150">
        <f>'Tab 3'!K47+'Tab 4-PPN1'!K47+'Tab 4-PPN2'!K47+'Tab 4-PPN3'!K47+'Tab 4-PPN4'!K47+'Tab 4-PPN5'!K47+'Tab 4-PPN6'!K47+'Tab 4-PPN7'!K47+'Tab 4-PPN8'!K47+'Tab 4-PPN9'!K47</f>
        <v>0</v>
      </c>
      <c r="L47" s="210">
        <f>'Tab 3'!L47+'Tab 4-PPN1'!L47+'Tab 4-PPN2'!L47+'Tab 4-PPN3'!L47+'Tab 4-PPN4'!L47+'Tab 4-PPN5'!L47+'Tab 4-PPN6'!L47+'Tab 4-PPN7'!L47+'Tab 4-PPN8'!L47+'Tab 4-PPN9'!L47</f>
        <v>0</v>
      </c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>'Tab 3'!E48+'Tab 4-PPN1'!E48+'Tab 4-PPN2'!E48+'Tab 4-PPN3'!E48+'Tab 4-PPN4'!E48+'Tab 4-PPN5'!E48+'Tab 4-PPN6'!E48+'Tab 4-PPN7'!E48+'Tab 4-PPN8'!E48+'Tab 4-PPN9'!E48</f>
        <v>0</v>
      </c>
      <c r="F48" s="150">
        <f>'Tab 3'!F48+'Tab 4-PPN1'!F48+'Tab 4-PPN2'!F48+'Tab 4-PPN3'!F48+'Tab 4-PPN4'!F48+'Tab 4-PPN5'!F48+'Tab 4-PPN6'!F48+'Tab 4-PPN7'!F48+'Tab 4-PPN8'!F48+'Tab 4-PPN9'!F48</f>
        <v>0</v>
      </c>
      <c r="G48" s="150">
        <f>'Tab 3'!G48+'Tab 4-PPN1'!G48+'Tab 4-PPN2'!G48+'Tab 4-PPN3'!G48+'Tab 4-PPN4'!G48+'Tab 4-PPN5'!G48+'Tab 4-PPN6'!G48+'Tab 4-PPN7'!G48+'Tab 4-PPN8'!G48+'Tab 4-PPN9'!G48</f>
        <v>0</v>
      </c>
      <c r="H48" s="150">
        <f>'Tab 3'!H48+'Tab 4-PPN1'!H48+'Tab 4-PPN2'!H48+'Tab 4-PPN3'!H48+'Tab 4-PPN4'!H48+'Tab 4-PPN5'!H48+'Tab 4-PPN6'!H48+'Tab 4-PPN7'!H48+'Tab 4-PPN8'!H48+'Tab 4-PPN9'!H48</f>
        <v>0</v>
      </c>
      <c r="I48" s="150">
        <f>'Tab 3'!I48+'Tab 4-PPN1'!I48+'Tab 4-PPN2'!I48+'Tab 4-PPN3'!I48+'Tab 4-PPN4'!I48+'Tab 4-PPN5'!I48+'Tab 4-PPN6'!I48+'Tab 4-PPN7'!I48+'Tab 4-PPN8'!I48+'Tab 4-PPN9'!I48</f>
        <v>0</v>
      </c>
      <c r="J48" s="150">
        <f>'Tab 3'!J48+'Tab 4-PPN1'!J48+'Tab 4-PPN2'!J48+'Tab 4-PPN3'!J48+'Tab 4-PPN4'!J48+'Tab 4-PPN5'!J48+'Tab 4-PPN6'!J48+'Tab 4-PPN7'!J48+'Tab 4-PPN8'!J48+'Tab 4-PPN9'!J48</f>
        <v>0</v>
      </c>
      <c r="K48" s="150">
        <f>'Tab 3'!K48+'Tab 4-PPN1'!K48+'Tab 4-PPN2'!K48+'Tab 4-PPN3'!K48+'Tab 4-PPN4'!K48+'Tab 4-PPN5'!K48+'Tab 4-PPN6'!K48+'Tab 4-PPN7'!K48+'Tab 4-PPN8'!K48+'Tab 4-PPN9'!K48</f>
        <v>0</v>
      </c>
      <c r="L48" s="210">
        <f>'Tab 3'!L48+'Tab 4-PPN1'!L48+'Tab 4-PPN2'!L48+'Tab 4-PPN3'!L48+'Tab 4-PPN4'!L48+'Tab 4-PPN5'!L48+'Tab 4-PPN6'!L48+'Tab 4-PPN7'!L48+'Tab 4-PPN8'!L48+'Tab 4-PPN9'!L48</f>
        <v>0</v>
      </c>
      <c r="M48" s="195">
        <f aca="true" t="shared" si="7" ref="M48:U48">M49</f>
        <v>0</v>
      </c>
      <c r="N48" s="149">
        <f t="shared" si="7"/>
        <v>0</v>
      </c>
      <c r="O48" s="149">
        <f t="shared" si="7"/>
        <v>0</v>
      </c>
      <c r="P48" s="149">
        <f t="shared" si="7"/>
        <v>0</v>
      </c>
      <c r="Q48" s="149">
        <f t="shared" si="7"/>
        <v>0</v>
      </c>
      <c r="R48" s="55">
        <f t="shared" si="7"/>
        <v>0</v>
      </c>
      <c r="S48" s="55">
        <f t="shared" si="7"/>
        <v>0</v>
      </c>
      <c r="T48" s="55">
        <f t="shared" si="7"/>
        <v>0</v>
      </c>
      <c r="U48" s="70">
        <f t="shared" si="7"/>
        <v>0</v>
      </c>
    </row>
    <row r="49" spans="1:21" ht="23.25">
      <c r="A49" s="191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0">
        <f>'Tab 3'!L49+'Tab 4-PPN1'!L49+'Tab 4-PPN2'!L49+'Tab 4-PPN3'!L49+'Tab 4-PPN4'!L49+'Tab 4-PPN5'!L49+'Tab 4-PPN6'!L49+'Tab 4-PPN7'!L49+'Tab 4-PPN8'!L49+'Tab 4-PPN9'!L49</f>
        <v>0</v>
      </c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1">
        <f>'Tab 3'!L50+'Tab 4-PPN1'!L50+'Tab 4-PPN2'!L50+'Tab 4-PPN3'!L50+'Tab 4-PPN4'!L50+'Tab 4-PPN5'!L50+'Tab 4-PPN6'!L50+'Tab 4-PPN7'!L50+'Tab 4-PPN8'!L50+'Tab 4-PPN9'!L50</f>
        <v>0</v>
      </c>
      <c r="M50" s="196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'Tab 3'!E51+'Tab 4-PPN1'!E51+'Tab 4-PPN2'!E51+'Tab 4-PPN3'!E51+'Tab 4-PPN4'!E51+'Tab 4-PPN5'!E51+'Tab 4-PPN6'!E51+'Tab 4-PPN7'!E51+'Tab 4-PPN8'!E51+'Tab 4-PPN9'!E51</f>
        <v>0</v>
      </c>
      <c r="F51" s="211">
        <f>'Tab 3'!F51+'Tab 4-PPN1'!F51+'Tab 4-PPN2'!F51+'Tab 4-PPN3'!F51+'Tab 4-PPN4'!F51+'Tab 4-PPN5'!F51+'Tab 4-PPN6'!F51+'Tab 4-PPN7'!F51+'Tab 4-PPN8'!F51+'Tab 4-PPN9'!F51</f>
        <v>0</v>
      </c>
      <c r="G51" s="211">
        <f>'Tab 3'!G51+'Tab 4-PPN1'!G51+'Tab 4-PPN2'!G51+'Tab 4-PPN3'!G51+'Tab 4-PPN4'!G51+'Tab 4-PPN5'!G51+'Tab 4-PPN6'!G51+'Tab 4-PPN7'!G51+'Tab 4-PPN8'!G51+'Tab 4-PPN9'!G51</f>
        <v>0</v>
      </c>
      <c r="H51" s="211">
        <f>'Tab 3'!H51+'Tab 4-PPN1'!H51+'Tab 4-PPN2'!H51+'Tab 4-PPN3'!H51+'Tab 4-PPN4'!H51+'Tab 4-PPN5'!H51+'Tab 4-PPN6'!H51+'Tab 4-PPN7'!H51+'Tab 4-PPN8'!H51+'Tab 4-PPN9'!H51</f>
        <v>0</v>
      </c>
      <c r="I51" s="211">
        <f>'Tab 3'!I51+'Tab 4-PPN1'!I51+'Tab 4-PPN2'!I51+'Tab 4-PPN3'!I51+'Tab 4-PPN4'!I51+'Tab 4-PPN5'!I51+'Tab 4-PPN6'!I51+'Tab 4-PPN7'!I51+'Tab 4-PPN8'!I51+'Tab 4-PPN9'!I51</f>
        <v>0</v>
      </c>
      <c r="J51" s="211">
        <f>'Tab 3'!J51+'Tab 4-PPN1'!J51+'Tab 4-PPN2'!J51+'Tab 4-PPN3'!J51+'Tab 4-PPN4'!J51+'Tab 4-PPN5'!J51+'Tab 4-PPN6'!J51+'Tab 4-PPN7'!J51+'Tab 4-PPN8'!J51+'Tab 4-PPN9'!J51</f>
        <v>0</v>
      </c>
      <c r="K51" s="211">
        <f>'Tab 3'!K51+'Tab 4-PPN1'!K51+'Tab 4-PPN2'!K51+'Tab 4-PPN3'!K51+'Tab 4-PPN4'!K51+'Tab 4-PPN5'!K51+'Tab 4-PPN6'!K51+'Tab 4-PPN7'!K51+'Tab 4-PPN8'!K51+'Tab 4-PPN9'!K51</f>
        <v>0</v>
      </c>
      <c r="L51" s="212">
        <f>'Tab 3'!L51+'Tab 4-PPN1'!L51+'Tab 4-PPN2'!L51+'Tab 4-PPN3'!L51+'Tab 4-PPN4'!L51+'Tab 4-PPN5'!L51+'Tab 4-PPN6'!L51+'Tab 4-PPN7'!L51+'Tab 4-PPN8'!L51+'Tab 4-PPN9'!L51</f>
        <v>0</v>
      </c>
      <c r="M51" s="202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1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29">
        <f>'Tab 3'!L52+'Tab 4-PPN1'!L52+'Tab 4-PPN2'!L52+'Tab 4-PPN3'!L52+'Tab 4-PPN4'!L52+'Tab 4-PPN5'!L52+'Tab 4-PPN6'!L52+'Tab 4-PPN7'!L52+'Tab 4-PPN8'!L52+'Tab 4-PPN9'!L52</f>
        <v>0</v>
      </c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29">
        <f>'Tab 3'!L53+'Tab 4-PPN1'!L53+'Tab 4-PPN2'!L53+'Tab 4-PPN3'!L53+'Tab 4-PPN4'!L53+'Tab 4-PPN5'!L53+'Tab 4-PPN6'!L53+'Tab 4-PPN7'!L53+'Tab 4-PPN8'!L53+'Tab 4-PPN9'!L53</f>
        <v>0</v>
      </c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4">
        <f>'Tab 3'!L54+'Tab 4-PPN1'!L54+'Tab 4-PPN2'!L54+'Tab 4-PPN3'!L54+'Tab 4-PPN4'!L54+'Tab 4-PPN5'!L54+'Tab 4-PPN6'!L54+'Tab 4-PPN7'!L54+'Tab 4-PPN8'!L54+'Tab 4-PPN9'!L54</f>
        <v>0</v>
      </c>
      <c r="M54" s="203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1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29">
        <f>'Tab 3'!L55+'Tab 4-PPN1'!L55+'Tab 4-PPN2'!L55+'Tab 4-PPN3'!L55+'Tab 4-PPN4'!L55+'Tab 4-PPN5'!L55+'Tab 4-PPN6'!L55+'Tab 4-PPN7'!L55+'Tab 4-PPN8'!L55+'Tab 4-PPN9'!L55</f>
        <v>0</v>
      </c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1">
        <f>'Tab 3'!L56+'Tab 4-PPN1'!L56+'Tab 4-PPN2'!L56+'Tab 4-PPN3'!L56+'Tab 4-PPN4'!L56+'Tab 4-PPN5'!L56+'Tab 4-PPN6'!L56+'Tab 4-PPN7'!L56+'Tab 4-PPN8'!L56+'Tab 4-PPN9'!L56</f>
        <v>0</v>
      </c>
      <c r="M56" s="196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8">
        <f>'Tab 3'!E57+'Tab 4-PPN1'!E57+'Tab 4-PPN2'!E57+'Tab 4-PPN3'!E57+'Tab 4-PPN4'!E57+'Tab 4-PPN5'!E57+'Tab 4-PPN6'!E57+'Tab 4-PPN7'!E57+'Tab 4-PPN8'!E57+'Tab 4-PPN9'!E57</f>
        <v>0</v>
      </c>
      <c r="F57" s="218">
        <f>'Tab 3'!F57+'Tab 4-PPN1'!F57+'Tab 4-PPN2'!F57+'Tab 4-PPN3'!F57+'Tab 4-PPN4'!F57+'Tab 4-PPN5'!F57+'Tab 4-PPN6'!F57+'Tab 4-PPN7'!F57+'Tab 4-PPN8'!F57+'Tab 4-PPN9'!F57</f>
        <v>0</v>
      </c>
      <c r="G57" s="218">
        <f>'Tab 3'!G57+'Tab 4-PPN1'!G57+'Tab 4-PPN2'!G57+'Tab 4-PPN3'!G57+'Tab 4-PPN4'!G57+'Tab 4-PPN5'!G57+'Tab 4-PPN6'!G57+'Tab 4-PPN7'!G57+'Tab 4-PPN8'!G57+'Tab 4-PPN9'!G57</f>
        <v>0</v>
      </c>
      <c r="H57" s="218">
        <f>'Tab 3'!H57+'Tab 4-PPN1'!H57+'Tab 4-PPN2'!H57+'Tab 4-PPN3'!H57+'Tab 4-PPN4'!H57+'Tab 4-PPN5'!H57+'Tab 4-PPN6'!H57+'Tab 4-PPN7'!H57+'Tab 4-PPN8'!H57+'Tab 4-PPN9'!H57</f>
        <v>0</v>
      </c>
      <c r="I57" s="218">
        <f>'Tab 3'!I57+'Tab 4-PPN1'!I57+'Tab 4-PPN2'!I57+'Tab 4-PPN3'!I57+'Tab 4-PPN4'!I57+'Tab 4-PPN5'!I57+'Tab 4-PPN6'!I57+'Tab 4-PPN7'!I57+'Tab 4-PPN8'!I57+'Tab 4-PPN9'!I57</f>
        <v>0</v>
      </c>
      <c r="J57" s="218">
        <f>'Tab 3'!J57+'Tab 4-PPN1'!J57+'Tab 4-PPN2'!J57+'Tab 4-PPN3'!J57+'Tab 4-PPN4'!J57+'Tab 4-PPN5'!J57+'Tab 4-PPN6'!J57+'Tab 4-PPN7'!J57+'Tab 4-PPN8'!J57+'Tab 4-PPN9'!J57</f>
        <v>0</v>
      </c>
      <c r="K57" s="218">
        <f>'Tab 3'!K57+'Tab 4-PPN1'!K57+'Tab 4-PPN2'!K57+'Tab 4-PPN3'!K57+'Tab 4-PPN4'!K57+'Tab 4-PPN5'!K57+'Tab 4-PPN6'!K57+'Tab 4-PPN7'!K57+'Tab 4-PPN8'!K57+'Tab 4-PPN9'!K57</f>
        <v>0</v>
      </c>
      <c r="L57" s="230">
        <f>'Tab 3'!L57+'Tab 4-PPN1'!L57+'Tab 4-PPN2'!L57+'Tab 4-PPN3'!L57+'Tab 4-PPN4'!L57+'Tab 4-PPN5'!L57+'Tab 4-PPN6'!L57+'Tab 4-PPN7'!L57+'Tab 4-PPN8'!L57+'Tab 4-PPN9'!L57</f>
        <v>0</v>
      </c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>'Tab 3'!E58+'Tab 4-PPN1'!E58+'Tab 4-PPN2'!E58+'Tab 4-PPN3'!E58+'Tab 4-PPN4'!E58+'Tab 4-PPN5'!E58+'Tab 4-PPN6'!E58+'Tab 4-PPN7'!E58+'Tab 4-PPN8'!E58+'Tab 4-PPN9'!E58</f>
        <v>7000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7000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7000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1">
        <f>'Tab 3'!L58+'Tab 4-PPN1'!L58+'Tab 4-PPN2'!L58+'Tab 4-PPN3'!L58+'Tab 4-PPN4'!L58+'Tab 4-PPN5'!L58+'Tab 4-PPN6'!L58+'Tab 4-PPN7'!L58+'Tab 4-PPN8'!L58+'Tab 4-PPN9'!L58</f>
        <v>7000</v>
      </c>
      <c r="M58" s="196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8">
        <f>'Tab 3'!E59+'Tab 4-PPN1'!E59+'Tab 4-PPN2'!E59+'Tab 4-PPN3'!E59+'Tab 4-PPN4'!E59+'Tab 4-PPN5'!E59+'Tab 4-PPN6'!E59+'Tab 4-PPN7'!E59+'Tab 4-PPN8'!E59+'Tab 4-PPN9'!E59</f>
        <v>0</v>
      </c>
      <c r="F59" s="218">
        <f>'Tab 3'!F59+'Tab 4-PPN1'!F59+'Tab 4-PPN2'!F59+'Tab 4-PPN3'!F59+'Tab 4-PPN4'!F59+'Tab 4-PPN5'!F59+'Tab 4-PPN6'!F59+'Tab 4-PPN7'!F59+'Tab 4-PPN8'!F59+'Tab 4-PPN9'!F59</f>
        <v>0</v>
      </c>
      <c r="G59" s="218">
        <f>'Tab 3'!G59+'Tab 4-PPN1'!G59+'Tab 4-PPN2'!G59+'Tab 4-PPN3'!G59+'Tab 4-PPN4'!G59+'Tab 4-PPN5'!G59+'Tab 4-PPN6'!G59+'Tab 4-PPN7'!G59+'Tab 4-PPN8'!G59+'Tab 4-PPN9'!G59</f>
        <v>0</v>
      </c>
      <c r="H59" s="218">
        <f>'Tab 3'!H59+'Tab 4-PPN1'!H59+'Tab 4-PPN2'!H59+'Tab 4-PPN3'!H59+'Tab 4-PPN4'!H59+'Tab 4-PPN5'!H59+'Tab 4-PPN6'!H59+'Tab 4-PPN7'!H59+'Tab 4-PPN8'!H59+'Tab 4-PPN9'!H59</f>
        <v>0</v>
      </c>
      <c r="I59" s="218">
        <f>'Tab 3'!I59+'Tab 4-PPN1'!I59+'Tab 4-PPN2'!I59+'Tab 4-PPN3'!I59+'Tab 4-PPN4'!I59+'Tab 4-PPN5'!I59+'Tab 4-PPN6'!I59+'Tab 4-PPN7'!I59+'Tab 4-PPN8'!I59+'Tab 4-PPN9'!I59</f>
        <v>0</v>
      </c>
      <c r="J59" s="218">
        <f>'Tab 3'!J59+'Tab 4-PPN1'!J59+'Tab 4-PPN2'!J59+'Tab 4-PPN3'!J59+'Tab 4-PPN4'!J59+'Tab 4-PPN5'!J59+'Tab 4-PPN6'!J59+'Tab 4-PPN7'!J59+'Tab 4-PPN8'!J59+'Tab 4-PPN9'!J59</f>
        <v>0</v>
      </c>
      <c r="K59" s="218">
        <f>'Tab 3'!K59+'Tab 4-PPN1'!K59+'Tab 4-PPN2'!K59+'Tab 4-PPN3'!K59+'Tab 4-PPN4'!K59+'Tab 4-PPN5'!K59+'Tab 4-PPN6'!K59+'Tab 4-PPN7'!K59+'Tab 4-PPN8'!K59+'Tab 4-PPN9'!K59</f>
        <v>0</v>
      </c>
      <c r="L59" s="230">
        <f>'Tab 3'!L59+'Tab 4-PPN1'!L59+'Tab 4-PPN2'!L59+'Tab 4-PPN3'!L59+'Tab 4-PPN4'!L59+'Tab 4-PPN5'!L59+'Tab 4-PPN6'!L59+'Tab 4-PPN7'!L59+'Tab 4-PPN8'!L59+'Tab 4-PPN9'!L59</f>
        <v>0</v>
      </c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29">
        <f>'Tab 3'!L60+'Tab 4-PPN1'!L60+'Tab 4-PPN2'!L60+'Tab 4-PPN3'!L60+'Tab 4-PPN4'!L60+'Tab 4-PPN5'!L60+'Tab 4-PPN6'!L60+'Tab 4-PPN7'!L60+'Tab 4-PPN8'!L60+'Tab 4-PPN9'!L60</f>
        <v>0</v>
      </c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7000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7000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7000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29">
        <f>'Tab 3'!L61+'Tab 4-PPN1'!L61+'Tab 4-PPN2'!L61+'Tab 4-PPN3'!L61+'Tab 4-PPN4'!L61+'Tab 4-PPN5'!L61+'Tab 4-PPN6'!L61+'Tab 4-PPN7'!L61+'Tab 4-PPN8'!L61+'Tab 4-PPN9'!L61</f>
        <v>7000</v>
      </c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29">
        <f>'Tab 3'!L62+'Tab 4-PPN1'!L62+'Tab 4-PPN2'!L62+'Tab 4-PPN3'!L62+'Tab 4-PPN4'!L62+'Tab 4-PPN5'!L62+'Tab 4-PPN6'!L62+'Tab 4-PPN7'!L62+'Tab 4-PPN8'!L62+'Tab 4-PPN9'!L62</f>
        <v>0</v>
      </c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29">
        <f>'Tab 3'!L63+'Tab 4-PPN1'!L63+'Tab 4-PPN2'!L63+'Tab 4-PPN3'!L63+'Tab 4-PPN4'!L63+'Tab 4-PPN5'!L63+'Tab 4-PPN6'!L63+'Tab 4-PPN7'!L63+'Tab 4-PPN8'!L63+'Tab 4-PPN9'!L63</f>
        <v>0</v>
      </c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29">
        <f>'Tab 3'!L64+'Tab 4-PPN1'!L64+'Tab 4-PPN2'!L64+'Tab 4-PPN3'!L64+'Tab 4-PPN4'!L64+'Tab 4-PPN5'!L64+'Tab 4-PPN6'!L64+'Tab 4-PPN7'!L64+'Tab 4-PPN8'!L64+'Tab 4-PPN9'!L64</f>
        <v>0</v>
      </c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3" ref="E65:U65">E14+E26+E50+E56+E58</f>
        <v>1443000</v>
      </c>
      <c r="F65" s="158">
        <f t="shared" si="13"/>
        <v>0</v>
      </c>
      <c r="G65" s="158">
        <f t="shared" si="13"/>
        <v>1443000</v>
      </c>
      <c r="H65" s="158">
        <f t="shared" si="13"/>
        <v>962000</v>
      </c>
      <c r="I65" s="158">
        <f t="shared" si="13"/>
        <v>481000</v>
      </c>
      <c r="J65" s="158">
        <f t="shared" si="13"/>
        <v>102300</v>
      </c>
      <c r="K65" s="158">
        <f t="shared" si="13"/>
        <v>102400</v>
      </c>
      <c r="L65" s="201">
        <f t="shared" si="13"/>
        <v>276300</v>
      </c>
      <c r="M65" s="196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34">
      <selection activeCell="AF54" sqref="AF5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 t="s">
        <v>72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90</v>
      </c>
      <c r="C6" s="128"/>
      <c r="D6" s="128"/>
      <c r="E6" s="128"/>
      <c r="F6" s="128"/>
      <c r="G6" s="128"/>
      <c r="H6" s="128"/>
      <c r="I6" s="128"/>
      <c r="J6" s="128"/>
      <c r="K6" s="121"/>
      <c r="L6" s="222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130"/>
      <c r="S7" s="122"/>
      <c r="T7" s="122"/>
      <c r="U7" s="131"/>
    </row>
    <row r="8" spans="2:21" ht="22.5" customHeight="1">
      <c r="B8" s="187"/>
      <c r="C8" s="187"/>
      <c r="D8" s="296"/>
      <c r="E8" s="296"/>
      <c r="F8" s="296"/>
      <c r="G8" s="296"/>
      <c r="H8" s="296"/>
      <c r="I8" s="296"/>
      <c r="J8" s="296"/>
      <c r="K8" s="296"/>
      <c r="L8" s="296"/>
      <c r="M8" s="223"/>
      <c r="N8" s="223"/>
      <c r="O8" s="223"/>
      <c r="P8" s="223"/>
      <c r="Q8" s="223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104</v>
      </c>
      <c r="F10" s="297" t="s">
        <v>115</v>
      </c>
      <c r="G10" s="297" t="s">
        <v>106</v>
      </c>
      <c r="H10" s="297" t="s">
        <v>116</v>
      </c>
      <c r="I10" s="297" t="s">
        <v>108</v>
      </c>
      <c r="J10" s="280" t="s">
        <v>82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1286000</v>
      </c>
      <c r="F14" s="198">
        <f>SUM(F15:F25)</f>
        <v>0</v>
      </c>
      <c r="G14" s="198">
        <f>SUM(G15:G25)</f>
        <v>1286000</v>
      </c>
      <c r="H14" s="198">
        <f>SUM(H15:H25)</f>
        <v>962000</v>
      </c>
      <c r="I14" s="198">
        <f aca="true" t="shared" si="0" ref="I14:U14">SUM(I15:I25)</f>
        <v>324000</v>
      </c>
      <c r="J14" s="198">
        <f t="shared" si="0"/>
        <v>102300</v>
      </c>
      <c r="K14" s="198">
        <f t="shared" si="0"/>
        <v>102400</v>
      </c>
      <c r="L14" s="199">
        <f t="shared" si="0"/>
        <v>119300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55">
        <v>978000</v>
      </c>
      <c r="F15" s="55"/>
      <c r="G15" s="150">
        <f>SUM(H15:I15)</f>
        <v>978000</v>
      </c>
      <c r="H15" s="55">
        <v>735000</v>
      </c>
      <c r="I15" s="150">
        <f>SUM(J15:L15)</f>
        <v>243000</v>
      </c>
      <c r="J15" s="149">
        <v>80000</v>
      </c>
      <c r="K15" s="149">
        <v>80000</v>
      </c>
      <c r="L15" s="200">
        <v>83000</v>
      </c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55">
        <v>152000</v>
      </c>
      <c r="F16" s="55"/>
      <c r="G16" s="150">
        <f aca="true" t="shared" si="1" ref="G16:G64">SUM(H16:I16)</f>
        <v>152000</v>
      </c>
      <c r="H16" s="55">
        <v>116000</v>
      </c>
      <c r="I16" s="150">
        <f aca="true" t="shared" si="2" ref="I16:I25">SUM(J16:L16)</f>
        <v>36000</v>
      </c>
      <c r="J16" s="149">
        <v>12000</v>
      </c>
      <c r="K16" s="149">
        <v>13000</v>
      </c>
      <c r="L16" s="200">
        <v>11000</v>
      </c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55">
        <v>22000</v>
      </c>
      <c r="F17" s="55"/>
      <c r="G17" s="150">
        <f t="shared" si="1"/>
        <v>22000</v>
      </c>
      <c r="H17" s="55">
        <v>16500</v>
      </c>
      <c r="I17" s="150">
        <f t="shared" si="2"/>
        <v>5500</v>
      </c>
      <c r="J17" s="149">
        <v>2000</v>
      </c>
      <c r="K17" s="149">
        <v>1500</v>
      </c>
      <c r="L17" s="200">
        <v>2000</v>
      </c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55">
        <v>21000</v>
      </c>
      <c r="F18" s="55"/>
      <c r="G18" s="150">
        <f t="shared" si="1"/>
        <v>21000</v>
      </c>
      <c r="H18" s="55">
        <v>12700</v>
      </c>
      <c r="I18" s="150">
        <f t="shared" si="2"/>
        <v>8300</v>
      </c>
      <c r="J18" s="149">
        <v>2800</v>
      </c>
      <c r="K18" s="149">
        <v>3000</v>
      </c>
      <c r="L18" s="200">
        <v>2500</v>
      </c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55">
        <v>16000</v>
      </c>
      <c r="F20" s="55"/>
      <c r="G20" s="150">
        <f t="shared" si="1"/>
        <v>16000</v>
      </c>
      <c r="H20" s="55">
        <v>11500</v>
      </c>
      <c r="I20" s="150">
        <f t="shared" si="2"/>
        <v>4500</v>
      </c>
      <c r="J20" s="149">
        <v>1500</v>
      </c>
      <c r="K20" s="149">
        <v>2000</v>
      </c>
      <c r="L20" s="200">
        <v>1000</v>
      </c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55">
        <v>15000</v>
      </c>
      <c r="F21" s="55"/>
      <c r="G21" s="150">
        <f t="shared" si="1"/>
        <v>15000</v>
      </c>
      <c r="H21" s="55">
        <v>10000</v>
      </c>
      <c r="I21" s="150">
        <f t="shared" si="2"/>
        <v>5000</v>
      </c>
      <c r="J21" s="149"/>
      <c r="K21" s="149"/>
      <c r="L21" s="200">
        <v>5000</v>
      </c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55">
        <v>6000</v>
      </c>
      <c r="F22" s="55"/>
      <c r="G22" s="150">
        <f t="shared" si="1"/>
        <v>6000</v>
      </c>
      <c r="H22" s="55">
        <v>6000</v>
      </c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55">
        <v>19000</v>
      </c>
      <c r="F23" s="55"/>
      <c r="G23" s="150">
        <f t="shared" si="1"/>
        <v>19000</v>
      </c>
      <c r="H23" s="55">
        <v>11200</v>
      </c>
      <c r="I23" s="150">
        <f t="shared" si="2"/>
        <v>7800</v>
      </c>
      <c r="J23" s="149">
        <v>2000</v>
      </c>
      <c r="K23" s="149">
        <v>900</v>
      </c>
      <c r="L23" s="200">
        <v>4900</v>
      </c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55">
        <v>4000</v>
      </c>
      <c r="F24" s="55"/>
      <c r="G24" s="150">
        <f t="shared" si="1"/>
        <v>4000</v>
      </c>
      <c r="H24" s="55">
        <v>2100</v>
      </c>
      <c r="I24" s="150">
        <f t="shared" si="2"/>
        <v>1900</v>
      </c>
      <c r="J24" s="149"/>
      <c r="K24" s="149"/>
      <c r="L24" s="200">
        <v>1900</v>
      </c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55">
        <v>53000</v>
      </c>
      <c r="F25" s="55"/>
      <c r="G25" s="150">
        <f t="shared" si="1"/>
        <v>53000</v>
      </c>
      <c r="H25" s="55">
        <v>41000</v>
      </c>
      <c r="I25" s="150">
        <f t="shared" si="2"/>
        <v>12000</v>
      </c>
      <c r="J25" s="149">
        <v>2000</v>
      </c>
      <c r="K25" s="149">
        <v>2000</v>
      </c>
      <c r="L25" s="200">
        <v>8000</v>
      </c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55"/>
      <c r="F31" s="55"/>
      <c r="G31" s="150">
        <f>H31+I31</f>
        <v>0</v>
      </c>
      <c r="H31" s="55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55"/>
      <c r="F41" s="55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55"/>
      <c r="F42" s="55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7000</v>
      </c>
      <c r="F58" s="158">
        <f t="shared" si="15"/>
        <v>0</v>
      </c>
      <c r="G58" s="158">
        <f t="shared" si="15"/>
        <v>7000</v>
      </c>
      <c r="H58" s="158">
        <f t="shared" si="15"/>
        <v>0</v>
      </c>
      <c r="I58" s="158">
        <f t="shared" si="15"/>
        <v>7000</v>
      </c>
      <c r="J58" s="158">
        <f t="shared" si="15"/>
        <v>0</v>
      </c>
      <c r="K58" s="158">
        <f t="shared" si="15"/>
        <v>0</v>
      </c>
      <c r="L58" s="201">
        <f t="shared" si="15"/>
        <v>7000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55"/>
      <c r="F59" s="55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55">
        <v>7000</v>
      </c>
      <c r="F61" s="55"/>
      <c r="G61" s="168">
        <f t="shared" si="1"/>
        <v>7000</v>
      </c>
      <c r="H61" s="167"/>
      <c r="I61" s="168">
        <f t="shared" si="5"/>
        <v>7000</v>
      </c>
      <c r="J61" s="167"/>
      <c r="K61" s="167"/>
      <c r="L61" s="213">
        <v>7000</v>
      </c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1293000</v>
      </c>
      <c r="F65" s="158">
        <f t="shared" si="16"/>
        <v>0</v>
      </c>
      <c r="G65" s="158">
        <f t="shared" si="16"/>
        <v>1293000</v>
      </c>
      <c r="H65" s="158">
        <f t="shared" si="16"/>
        <v>962000</v>
      </c>
      <c r="I65" s="158">
        <f t="shared" si="16"/>
        <v>331000</v>
      </c>
      <c r="J65" s="158">
        <f t="shared" si="16"/>
        <v>102300</v>
      </c>
      <c r="K65" s="158">
        <f t="shared" si="16"/>
        <v>102400</v>
      </c>
      <c r="L65" s="201">
        <f t="shared" si="16"/>
        <v>126300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tabSelected="1" view="pageBreakPreview" zoomScale="54" zoomScaleNormal="60" zoomScaleSheetLayoutView="54" workbookViewId="0" topLeftCell="A19">
      <selection activeCell="AC21" sqref="AC21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104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150000</v>
      </c>
      <c r="F14" s="198">
        <f>SUM(F15:F25)</f>
        <v>0</v>
      </c>
      <c r="G14" s="198">
        <f>SUM(G15:G25)</f>
        <v>150000</v>
      </c>
      <c r="H14" s="198">
        <f>SUM(H15:H25)</f>
        <v>0</v>
      </c>
      <c r="I14" s="198">
        <f aca="true" t="shared" si="0" ref="I14:U14">SUM(I15:I25)</f>
        <v>150000</v>
      </c>
      <c r="J14" s="198">
        <f t="shared" si="0"/>
        <v>0</v>
      </c>
      <c r="K14" s="198">
        <f t="shared" si="0"/>
        <v>0</v>
      </c>
      <c r="L14" s="199">
        <f t="shared" si="0"/>
        <v>150000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55">
        <v>150000</v>
      </c>
      <c r="F25" s="55"/>
      <c r="G25" s="150">
        <f t="shared" si="1"/>
        <v>150000</v>
      </c>
      <c r="H25" s="149"/>
      <c r="I25" s="150">
        <f t="shared" si="2"/>
        <v>150000</v>
      </c>
      <c r="J25" s="149"/>
      <c r="K25" s="149"/>
      <c r="L25" s="200">
        <v>150000</v>
      </c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150000</v>
      </c>
      <c r="F65" s="158">
        <f t="shared" si="16"/>
        <v>0</v>
      </c>
      <c r="G65" s="158">
        <f t="shared" si="16"/>
        <v>150000</v>
      </c>
      <c r="H65" s="158">
        <f t="shared" si="16"/>
        <v>0</v>
      </c>
      <c r="I65" s="158">
        <f t="shared" si="16"/>
        <v>150000</v>
      </c>
      <c r="J65" s="158">
        <f t="shared" si="16"/>
        <v>0</v>
      </c>
      <c r="K65" s="158">
        <f t="shared" si="16"/>
        <v>0</v>
      </c>
      <c r="L65" s="201">
        <f t="shared" si="16"/>
        <v>150000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107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104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291" t="s">
        <v>54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55</v>
      </c>
      <c r="L2" s="186"/>
      <c r="M2" s="120"/>
      <c r="N2" s="120"/>
      <c r="O2" s="120"/>
      <c r="P2" s="120"/>
      <c r="Q2" s="120"/>
      <c r="R2" s="120"/>
      <c r="S2" s="293" t="s">
        <v>55</v>
      </c>
      <c r="T2" s="293"/>
      <c r="U2" s="122"/>
    </row>
    <row r="3" spans="2:21" ht="31.5" customHeight="1">
      <c r="B3" s="291" t="s">
        <v>59</v>
      </c>
      <c r="C3" s="291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119"/>
      <c r="S3" s="293"/>
      <c r="T3" s="29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64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71</v>
      </c>
      <c r="C6" s="128"/>
      <c r="D6" s="128"/>
      <c r="E6" s="128"/>
      <c r="F6" s="128"/>
      <c r="G6" s="128"/>
      <c r="H6" s="128"/>
      <c r="I6" s="128"/>
      <c r="J6" s="128"/>
      <c r="K6" s="121" t="s">
        <v>66</v>
      </c>
      <c r="L6" s="185"/>
      <c r="M6" s="128"/>
      <c r="N6" s="128"/>
      <c r="O6" s="128"/>
      <c r="P6" s="121"/>
      <c r="Q6" s="121"/>
      <c r="R6" s="121"/>
      <c r="S6" s="121" t="s">
        <v>64</v>
      </c>
      <c r="T6" s="121"/>
      <c r="U6" s="129"/>
    </row>
    <row r="7" spans="2:21" ht="21" customHeight="1"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130"/>
      <c r="S7" s="122"/>
      <c r="T7" s="122"/>
      <c r="U7" s="131"/>
    </row>
    <row r="8" spans="2:21" ht="22.5" customHeight="1">
      <c r="B8" s="121" t="s">
        <v>65</v>
      </c>
      <c r="C8" s="121"/>
      <c r="D8" s="313"/>
      <c r="E8" s="313"/>
      <c r="F8" s="313"/>
      <c r="G8" s="313"/>
      <c r="H8" s="313"/>
      <c r="I8" s="313"/>
      <c r="J8" s="313"/>
      <c r="K8" s="313"/>
      <c r="L8" s="313"/>
      <c r="M8" s="188"/>
      <c r="N8" s="188"/>
      <c r="O8" s="188"/>
      <c r="P8" s="188"/>
      <c r="Q8" s="188"/>
      <c r="R8" s="121"/>
      <c r="S8" s="121" t="s">
        <v>66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89"/>
      <c r="B10" s="306" t="s">
        <v>0</v>
      </c>
      <c r="C10" s="309" t="s">
        <v>73</v>
      </c>
      <c r="D10" s="306" t="s">
        <v>1</v>
      </c>
      <c r="E10" s="297" t="s">
        <v>104</v>
      </c>
      <c r="F10" s="297" t="s">
        <v>115</v>
      </c>
      <c r="G10" s="297" t="s">
        <v>106</v>
      </c>
      <c r="H10" s="297" t="s">
        <v>117</v>
      </c>
      <c r="I10" s="297" t="s">
        <v>108</v>
      </c>
      <c r="J10" s="280" t="s">
        <v>80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1"/>
    </row>
    <row r="11" spans="1:21" s="42" customFormat="1" ht="17.25" customHeight="1" thickBot="1">
      <c r="A11" s="190"/>
      <c r="B11" s="307"/>
      <c r="C11" s="310"/>
      <c r="D11" s="307"/>
      <c r="E11" s="298"/>
      <c r="F11" s="298"/>
      <c r="G11" s="298"/>
      <c r="H11" s="298"/>
      <c r="I11" s="298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4"/>
    </row>
    <row r="12" spans="1:21" s="42" customFormat="1" ht="141" customHeight="1" thickBot="1">
      <c r="A12" s="190"/>
      <c r="B12" s="308"/>
      <c r="C12" s="311"/>
      <c r="D12" s="308"/>
      <c r="E12" s="299"/>
      <c r="F12" s="299"/>
      <c r="G12" s="299"/>
      <c r="H12" s="299"/>
      <c r="I12" s="299"/>
      <c r="J12" s="133" t="s">
        <v>57</v>
      </c>
      <c r="K12" s="133" t="s">
        <v>58</v>
      </c>
      <c r="L12" s="133" t="s">
        <v>40</v>
      </c>
      <c r="M12" s="133" t="s">
        <v>34</v>
      </c>
      <c r="N12" s="133" t="s">
        <v>35</v>
      </c>
      <c r="O12" s="133" t="s">
        <v>36</v>
      </c>
      <c r="P12" s="134" t="s">
        <v>37</v>
      </c>
      <c r="Q12" s="134" t="s">
        <v>38</v>
      </c>
      <c r="R12" s="134" t="s">
        <v>39</v>
      </c>
      <c r="S12" s="134" t="s">
        <v>57</v>
      </c>
      <c r="T12" s="134" t="s">
        <v>58</v>
      </c>
      <c r="U12" s="134" t="s">
        <v>40</v>
      </c>
    </row>
    <row r="13" spans="1:21" s="42" customFormat="1" ht="21" thickBot="1">
      <c r="A13" s="190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86</v>
      </c>
      <c r="H13" s="136">
        <v>7</v>
      </c>
      <c r="I13" s="136" t="s">
        <v>88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1"/>
      <c r="B14" s="144" t="s">
        <v>7</v>
      </c>
      <c r="C14" s="145" t="s">
        <v>63</v>
      </c>
      <c r="D14" s="197"/>
      <c r="E14" s="198">
        <f>SUM(E15:E25)</f>
        <v>0</v>
      </c>
      <c r="F14" s="198">
        <f>SUM(F15:F25)</f>
        <v>0</v>
      </c>
      <c r="G14" s="198">
        <f>SUM(G15:G25)</f>
        <v>0</v>
      </c>
      <c r="H14" s="198">
        <f>SUM(H15:H25)</f>
        <v>0</v>
      </c>
      <c r="I14" s="198">
        <f aca="true" t="shared" si="0" ref="I14:U14">SUM(I15:I25)</f>
        <v>0</v>
      </c>
      <c r="J14" s="198">
        <f t="shared" si="0"/>
        <v>0</v>
      </c>
      <c r="K14" s="198">
        <f t="shared" si="0"/>
        <v>0</v>
      </c>
      <c r="L14" s="199">
        <f t="shared" si="0"/>
        <v>0</v>
      </c>
      <c r="M14" s="194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1"/>
      <c r="B15" s="147">
        <v>1</v>
      </c>
      <c r="C15" s="148" t="s">
        <v>20</v>
      </c>
      <c r="D15" s="147">
        <v>611100</v>
      </c>
      <c r="E15" s="55"/>
      <c r="F15" s="55"/>
      <c r="G15" s="150">
        <f>SUM(H15:I15)</f>
        <v>0</v>
      </c>
      <c r="H15" s="149"/>
      <c r="I15" s="150">
        <f>SUM(J15:L15)</f>
        <v>0</v>
      </c>
      <c r="J15" s="149"/>
      <c r="K15" s="149"/>
      <c r="L15" s="200"/>
      <c r="M15" s="195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1"/>
      <c r="B16" s="151">
        <v>2</v>
      </c>
      <c r="C16" s="152" t="s">
        <v>41</v>
      </c>
      <c r="D16" s="153">
        <v>611200</v>
      </c>
      <c r="E16" s="55"/>
      <c r="F16" s="55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0"/>
      <c r="M16" s="195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1"/>
      <c r="B17" s="151">
        <v>3</v>
      </c>
      <c r="C17" s="154" t="s">
        <v>8</v>
      </c>
      <c r="D17" s="153">
        <v>613100</v>
      </c>
      <c r="E17" s="55"/>
      <c r="F17" s="55"/>
      <c r="G17" s="150">
        <f t="shared" si="1"/>
        <v>0</v>
      </c>
      <c r="H17" s="149"/>
      <c r="I17" s="150">
        <f t="shared" si="2"/>
        <v>0</v>
      </c>
      <c r="J17" s="149"/>
      <c r="K17" s="149"/>
      <c r="L17" s="200"/>
      <c r="M17" s="195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1"/>
      <c r="B18" s="151">
        <v>4</v>
      </c>
      <c r="C18" s="152" t="s">
        <v>42</v>
      </c>
      <c r="D18" s="153">
        <v>613200</v>
      </c>
      <c r="E18" s="55"/>
      <c r="F18" s="55"/>
      <c r="G18" s="150">
        <f t="shared" si="1"/>
        <v>0</v>
      </c>
      <c r="H18" s="149"/>
      <c r="I18" s="150">
        <f t="shared" si="2"/>
        <v>0</v>
      </c>
      <c r="J18" s="149"/>
      <c r="K18" s="149"/>
      <c r="L18" s="200"/>
      <c r="M18" s="195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1"/>
      <c r="B19" s="151">
        <v>5</v>
      </c>
      <c r="C19" s="152" t="s">
        <v>9</v>
      </c>
      <c r="D19" s="153">
        <v>613300</v>
      </c>
      <c r="E19" s="55"/>
      <c r="F19" s="55"/>
      <c r="G19" s="150">
        <f t="shared" si="1"/>
        <v>0</v>
      </c>
      <c r="H19" s="149"/>
      <c r="I19" s="150">
        <f t="shared" si="2"/>
        <v>0</v>
      </c>
      <c r="J19" s="149"/>
      <c r="K19" s="149"/>
      <c r="L19" s="200"/>
      <c r="M19" s="195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1"/>
      <c r="B20" s="151">
        <v>6</v>
      </c>
      <c r="C20" s="154" t="s">
        <v>21</v>
      </c>
      <c r="D20" s="153">
        <v>613400</v>
      </c>
      <c r="E20" s="55"/>
      <c r="F20" s="55"/>
      <c r="G20" s="150">
        <f t="shared" si="1"/>
        <v>0</v>
      </c>
      <c r="H20" s="149"/>
      <c r="I20" s="150">
        <f t="shared" si="2"/>
        <v>0</v>
      </c>
      <c r="J20" s="149"/>
      <c r="K20" s="149"/>
      <c r="L20" s="200"/>
      <c r="M20" s="195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1"/>
      <c r="B21" s="151">
        <v>7</v>
      </c>
      <c r="C21" s="152" t="s">
        <v>22</v>
      </c>
      <c r="D21" s="153">
        <v>613500</v>
      </c>
      <c r="E21" s="55"/>
      <c r="F21" s="55"/>
      <c r="G21" s="150">
        <f t="shared" si="1"/>
        <v>0</v>
      </c>
      <c r="H21" s="149"/>
      <c r="I21" s="150">
        <f t="shared" si="2"/>
        <v>0</v>
      </c>
      <c r="J21" s="149"/>
      <c r="K21" s="149"/>
      <c r="L21" s="200"/>
      <c r="M21" s="195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1"/>
      <c r="B22" s="151">
        <v>8</v>
      </c>
      <c r="C22" s="154" t="s">
        <v>60</v>
      </c>
      <c r="D22" s="153">
        <v>613600</v>
      </c>
      <c r="E22" s="55"/>
      <c r="F22" s="55"/>
      <c r="G22" s="150">
        <f t="shared" si="1"/>
        <v>0</v>
      </c>
      <c r="H22" s="149"/>
      <c r="I22" s="150">
        <f t="shared" si="2"/>
        <v>0</v>
      </c>
      <c r="J22" s="149"/>
      <c r="K22" s="149"/>
      <c r="L22" s="200"/>
      <c r="M22" s="195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1"/>
      <c r="B23" s="151">
        <v>9</v>
      </c>
      <c r="C23" s="154" t="s">
        <v>10</v>
      </c>
      <c r="D23" s="153">
        <v>613700</v>
      </c>
      <c r="E23" s="55"/>
      <c r="F23" s="55"/>
      <c r="G23" s="150">
        <f t="shared" si="1"/>
        <v>0</v>
      </c>
      <c r="H23" s="149"/>
      <c r="I23" s="150">
        <f t="shared" si="2"/>
        <v>0</v>
      </c>
      <c r="J23" s="149"/>
      <c r="K23" s="149"/>
      <c r="L23" s="200"/>
      <c r="M23" s="195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1"/>
      <c r="B24" s="151">
        <v>10</v>
      </c>
      <c r="C24" s="152" t="s">
        <v>43</v>
      </c>
      <c r="D24" s="153">
        <v>613800</v>
      </c>
      <c r="E24" s="55"/>
      <c r="F24" s="55"/>
      <c r="G24" s="150">
        <f t="shared" si="1"/>
        <v>0</v>
      </c>
      <c r="H24" s="149"/>
      <c r="I24" s="150">
        <f t="shared" si="2"/>
        <v>0</v>
      </c>
      <c r="J24" s="149"/>
      <c r="K24" s="149"/>
      <c r="L24" s="200"/>
      <c r="M24" s="195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1"/>
      <c r="B25" s="151">
        <v>11</v>
      </c>
      <c r="C25" s="152" t="s">
        <v>11</v>
      </c>
      <c r="D25" s="153">
        <v>613900</v>
      </c>
      <c r="E25" s="55"/>
      <c r="F25" s="55"/>
      <c r="G25" s="150">
        <f t="shared" si="1"/>
        <v>0</v>
      </c>
      <c r="H25" s="149"/>
      <c r="I25" s="150">
        <f t="shared" si="2"/>
        <v>0</v>
      </c>
      <c r="J25" s="149"/>
      <c r="K25" s="149"/>
      <c r="L25" s="200"/>
      <c r="M25" s="195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1"/>
      <c r="B26" s="155" t="s">
        <v>12</v>
      </c>
      <c r="C26" s="156" t="s">
        <v>62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1">
        <f t="shared" si="3"/>
        <v>0</v>
      </c>
      <c r="M26" s="196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1"/>
      <c r="B27" s="159">
        <v>1</v>
      </c>
      <c r="C27" s="160" t="s">
        <v>44</v>
      </c>
      <c r="D27" s="206">
        <v>614100</v>
      </c>
      <c r="E27" s="207">
        <f>E28+E29</f>
        <v>0</v>
      </c>
      <c r="F27" s="207">
        <f aca="true" t="shared" si="4" ref="F27:U27">F28+F29</f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8">
        <f t="shared" si="4"/>
        <v>0</v>
      </c>
      <c r="M27" s="202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1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09"/>
      <c r="M28" s="203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1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09"/>
      <c r="M29" s="203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1"/>
      <c r="B30" s="162">
        <v>2</v>
      </c>
      <c r="C30" s="163" t="s">
        <v>45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0">
        <f t="shared" si="6"/>
        <v>0</v>
      </c>
      <c r="M30" s="195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1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09"/>
      <c r="M31" s="203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1"/>
      <c r="B32" s="162">
        <v>3</v>
      </c>
      <c r="C32" s="152" t="s">
        <v>46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0">
        <f t="shared" si="7"/>
        <v>0</v>
      </c>
      <c r="M32" s="195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1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0"/>
      <c r="M33" s="203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1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0"/>
      <c r="M34" s="203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1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0"/>
      <c r="M35" s="203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1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0"/>
      <c r="M36" s="203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1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0"/>
      <c r="M37" s="203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1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0"/>
      <c r="M38" s="203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1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0"/>
      <c r="M39" s="204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1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09"/>
      <c r="M40" s="203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1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09"/>
      <c r="M41" s="203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1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0"/>
      <c r="M42" s="204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1"/>
      <c r="B43" s="162">
        <v>4</v>
      </c>
      <c r="C43" s="163" t="s">
        <v>47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0">
        <f t="shared" si="8"/>
        <v>0</v>
      </c>
      <c r="M43" s="205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3">
        <f t="shared" si="8"/>
        <v>0</v>
      </c>
    </row>
    <row r="44" spans="1:21" ht="23.25">
      <c r="A44" s="191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0"/>
      <c r="M44" s="203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1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0"/>
      <c r="M45" s="203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1"/>
      <c r="B46" s="162">
        <v>5</v>
      </c>
      <c r="C46" s="163" t="s">
        <v>48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0">
        <f t="shared" si="9"/>
        <v>0</v>
      </c>
      <c r="M46" s="195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1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0"/>
      <c r="M47" s="203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1"/>
      <c r="B48" s="162">
        <v>6</v>
      </c>
      <c r="C48" s="163" t="s">
        <v>49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0">
        <f t="shared" si="10"/>
        <v>0</v>
      </c>
      <c r="M48" s="195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1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0"/>
      <c r="M49" s="195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1"/>
      <c r="B50" s="155" t="s">
        <v>13</v>
      </c>
      <c r="C50" s="156" t="s">
        <v>61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1">
        <f t="shared" si="11"/>
        <v>0</v>
      </c>
      <c r="M50" s="196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1"/>
      <c r="B51" s="159">
        <v>1</v>
      </c>
      <c r="C51" s="160" t="s">
        <v>50</v>
      </c>
      <c r="D51" s="206">
        <v>615100</v>
      </c>
      <c r="E51" s="211">
        <f>SUM(E52:E53)</f>
        <v>0</v>
      </c>
      <c r="F51" s="211">
        <f aca="true" t="shared" si="12" ref="F51:U51">SUM(F52:F53)</f>
        <v>0</v>
      </c>
      <c r="G51" s="211">
        <f t="shared" si="12"/>
        <v>0</v>
      </c>
      <c r="H51" s="211">
        <f t="shared" si="12"/>
        <v>0</v>
      </c>
      <c r="I51" s="211">
        <f t="shared" si="12"/>
        <v>0</v>
      </c>
      <c r="J51" s="211">
        <f t="shared" si="12"/>
        <v>0</v>
      </c>
      <c r="K51" s="211">
        <f t="shared" si="12"/>
        <v>0</v>
      </c>
      <c r="L51" s="212">
        <f t="shared" si="12"/>
        <v>0</v>
      </c>
      <c r="M51" s="202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1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3"/>
      <c r="M52" s="203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1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3"/>
      <c r="M53" s="203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1"/>
      <c r="B54" s="162">
        <v>2</v>
      </c>
      <c r="C54" s="169" t="s">
        <v>51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4">
        <f t="shared" si="13"/>
        <v>0</v>
      </c>
      <c r="M54" s="203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1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3"/>
      <c r="M55" s="203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1"/>
      <c r="B56" s="155" t="s">
        <v>14</v>
      </c>
      <c r="C56" s="156" t="s">
        <v>28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1">
        <f t="shared" si="14"/>
        <v>0</v>
      </c>
      <c r="M56" s="196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1"/>
      <c r="B57" s="171">
        <v>1</v>
      </c>
      <c r="C57" s="172" t="s">
        <v>52</v>
      </c>
      <c r="D57" s="216">
        <v>616200</v>
      </c>
      <c r="E57" s="217"/>
      <c r="F57" s="217"/>
      <c r="G57" s="218">
        <f t="shared" si="1"/>
        <v>0</v>
      </c>
      <c r="H57" s="217"/>
      <c r="I57" s="218">
        <f t="shared" si="5"/>
        <v>0</v>
      </c>
      <c r="J57" s="217"/>
      <c r="K57" s="217"/>
      <c r="L57" s="219"/>
      <c r="M57" s="215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1"/>
      <c r="B58" s="155" t="s">
        <v>15</v>
      </c>
      <c r="C58" s="156" t="s">
        <v>79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1">
        <f t="shared" si="15"/>
        <v>0</v>
      </c>
      <c r="M58" s="196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1"/>
      <c r="B59" s="175">
        <v>1</v>
      </c>
      <c r="C59" s="176" t="s">
        <v>53</v>
      </c>
      <c r="D59" s="221">
        <v>821100</v>
      </c>
      <c r="E59" s="217"/>
      <c r="F59" s="217"/>
      <c r="G59" s="218">
        <f t="shared" si="1"/>
        <v>0</v>
      </c>
      <c r="H59" s="217"/>
      <c r="I59" s="218">
        <f t="shared" si="5"/>
        <v>0</v>
      </c>
      <c r="J59" s="217"/>
      <c r="K59" s="217"/>
      <c r="L59" s="219"/>
      <c r="M59" s="220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1"/>
      <c r="B60" s="151">
        <v>2</v>
      </c>
      <c r="C60" s="148" t="s">
        <v>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3"/>
      <c r="M60" s="195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1"/>
      <c r="B61" s="151">
        <v>3</v>
      </c>
      <c r="C61" s="148" t="s">
        <v>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3"/>
      <c r="M61" s="195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1"/>
      <c r="B62" s="151">
        <v>4</v>
      </c>
      <c r="C62" s="169" t="s">
        <v>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3"/>
      <c r="M62" s="195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1"/>
      <c r="B63" s="151">
        <v>5</v>
      </c>
      <c r="C63" s="169" t="s">
        <v>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3"/>
      <c r="M63" s="195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1"/>
      <c r="B64" s="151">
        <v>6</v>
      </c>
      <c r="C64" s="169" t="s">
        <v>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3"/>
      <c r="M64" s="195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2"/>
      <c r="B65" s="155"/>
      <c r="C65" s="156" t="s">
        <v>29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1">
        <f t="shared" si="16"/>
        <v>0</v>
      </c>
      <c r="M65" s="196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56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56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Valentina Martic-Alibegovic</cp:lastModifiedBy>
  <cp:lastPrinted>2019-12-26T10:28:11Z</cp:lastPrinted>
  <dcterms:created xsi:type="dcterms:W3CDTF">2012-12-10T09:23:30Z</dcterms:created>
  <dcterms:modified xsi:type="dcterms:W3CDTF">2019-12-26T10:32:51Z</dcterms:modified>
  <cp:category/>
  <cp:version/>
  <cp:contentType/>
  <cp:contentStatus/>
</cp:coreProperties>
</file>